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https://uniluxembourg-my.sharepoint.com/personal/emma_schymanski_uni_lu/Documents/Documents/GitHub/pubchem/annotations/pfas/"/>
    </mc:Choice>
  </mc:AlternateContent>
  <xr:revisionPtr revIDLastSave="21" documentId="13_ncr:1_{49CFEA7E-E470-4595-BB06-9796B74AE9E1}" xr6:coauthVersionLast="47" xr6:coauthVersionMax="47" xr10:uidLastSave="{53B1B4D0-4A2D-45A0-BB76-56767F555AF2}"/>
  <bookViews>
    <workbookView xWindow="-110" yWindow="-110" windowWidth="19420" windowHeight="11500" xr2:uid="{00000000-000D-0000-FFFF-FFFF00000000}"/>
  </bookViews>
  <sheets>
    <sheet name="PFAS_List_of_Lists" sheetId="1" r:id="rId1"/>
    <sheet name="RemovedEntry" sheetId="5" r:id="rId2"/>
    <sheet name="CompTox_PFAS_lists__20221212" sheetId="4" r:id="rId3"/>
    <sheet name="CompTox_PFAS_lists_20221008" sheetId="2" r:id="rId4"/>
    <sheet name="CompTox_PFAS_lists_20221013" sheetId="3" r:id="rId5"/>
    <sheet name="CompTox_PFAS_lists_20231024" sheetId="6" r:id="rId6"/>
    <sheet name="CompTox_PFAS_lists_20231222" sheetId="7"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47" i="7" l="1"/>
  <c r="K48" i="7"/>
  <c r="K49" i="7"/>
  <c r="J2" i="7"/>
  <c r="K2" i="7" s="1"/>
  <c r="J46" i="7"/>
  <c r="K46" i="7" s="1"/>
  <c r="J45" i="7"/>
  <c r="K45" i="7" s="1"/>
  <c r="J44" i="7"/>
  <c r="K44" i="7" s="1"/>
  <c r="J43" i="7"/>
  <c r="K43" i="7" s="1"/>
  <c r="J42" i="7"/>
  <c r="K42" i="7" s="1"/>
  <c r="J41" i="7"/>
  <c r="K41" i="7" s="1"/>
  <c r="J40" i="7"/>
  <c r="K40" i="7" s="1"/>
  <c r="J39" i="7"/>
  <c r="K39" i="7" s="1"/>
  <c r="J38" i="7"/>
  <c r="K38" i="7" s="1"/>
  <c r="J37" i="7"/>
  <c r="K37" i="7" s="1"/>
  <c r="J36" i="7"/>
  <c r="K36" i="7" s="1"/>
  <c r="J35" i="7"/>
  <c r="K35" i="7" s="1"/>
  <c r="J34" i="7"/>
  <c r="K34" i="7" s="1"/>
  <c r="J33" i="7"/>
  <c r="K33" i="7" s="1"/>
  <c r="J32" i="7"/>
  <c r="K32" i="7" s="1"/>
  <c r="J31" i="7"/>
  <c r="K31" i="7" s="1"/>
  <c r="J30" i="7"/>
  <c r="K30" i="7" s="1"/>
  <c r="J29" i="7"/>
  <c r="K29" i="7" s="1"/>
  <c r="J28" i="7"/>
  <c r="K28" i="7" s="1"/>
  <c r="J27" i="7"/>
  <c r="K27" i="7" s="1"/>
  <c r="J26" i="7"/>
  <c r="K26" i="7" s="1"/>
  <c r="J25" i="7"/>
  <c r="K25" i="7" s="1"/>
  <c r="J24" i="7"/>
  <c r="K24" i="7" s="1"/>
  <c r="J23" i="7"/>
  <c r="K23" i="7" s="1"/>
  <c r="J22" i="7"/>
  <c r="K22" i="7" s="1"/>
  <c r="J21" i="7"/>
  <c r="K21" i="7" s="1"/>
  <c r="J20" i="7"/>
  <c r="K20" i="7" s="1"/>
  <c r="J19" i="7"/>
  <c r="K19" i="7" s="1"/>
  <c r="J18" i="7"/>
  <c r="K18" i="7" s="1"/>
  <c r="J17" i="7"/>
  <c r="K17" i="7" s="1"/>
  <c r="J16" i="7"/>
  <c r="K16" i="7" s="1"/>
  <c r="J15" i="7"/>
  <c r="K15" i="7" s="1"/>
  <c r="J14" i="7"/>
  <c r="K14" i="7" s="1"/>
  <c r="J13" i="7"/>
  <c r="K13" i="7" s="1"/>
  <c r="J12" i="7"/>
  <c r="K12" i="7" s="1"/>
  <c r="J11" i="7"/>
  <c r="K11" i="7" s="1"/>
  <c r="J10" i="7"/>
  <c r="K10" i="7" s="1"/>
  <c r="J9" i="7"/>
  <c r="K9" i="7" s="1"/>
  <c r="J8" i="7"/>
  <c r="K8" i="7" s="1"/>
  <c r="J7" i="7"/>
  <c r="K7" i="7" s="1"/>
  <c r="J6" i="7"/>
  <c r="K6" i="7" s="1"/>
  <c r="J5" i="7"/>
  <c r="K5" i="7" s="1"/>
  <c r="J4" i="7"/>
  <c r="K4" i="7" s="1"/>
  <c r="J3" i="7"/>
  <c r="K3" i="7" s="1"/>
  <c r="J46" i="6"/>
  <c r="K46" i="6" s="1"/>
  <c r="J44" i="6"/>
  <c r="K44" i="6" s="1"/>
  <c r="J41" i="6"/>
  <c r="K41" i="6" s="1"/>
  <c r="J40" i="6"/>
  <c r="K40" i="6" s="1"/>
  <c r="J39" i="6"/>
  <c r="K39" i="6" s="1"/>
  <c r="J38" i="6"/>
  <c r="K38" i="6" s="1"/>
  <c r="J37" i="6"/>
  <c r="K37" i="6" s="1"/>
  <c r="J36" i="6"/>
  <c r="K36" i="6" s="1"/>
  <c r="J34" i="6"/>
  <c r="K34" i="6" s="1"/>
  <c r="J33" i="6"/>
  <c r="K33" i="6" s="1"/>
  <c r="J31" i="6"/>
  <c r="K31" i="6" s="1"/>
  <c r="J30" i="6"/>
  <c r="K30" i="6" s="1"/>
  <c r="J29" i="6"/>
  <c r="K29" i="6" s="1"/>
  <c r="J28" i="6"/>
  <c r="K28" i="6" s="1"/>
  <c r="J26" i="6"/>
  <c r="K26" i="6" s="1"/>
  <c r="J24" i="6"/>
  <c r="K24" i="6" s="1"/>
  <c r="J23" i="6"/>
  <c r="K23" i="6" s="1"/>
  <c r="J22" i="6"/>
  <c r="K22" i="6" s="1"/>
  <c r="J21" i="6"/>
  <c r="K21" i="6" s="1"/>
  <c r="J20" i="6"/>
  <c r="K20" i="6" s="1"/>
  <c r="J5" i="6"/>
  <c r="K5" i="6" s="1"/>
  <c r="J2" i="6"/>
  <c r="K2" i="6" s="1"/>
  <c r="I2" i="5"/>
  <c r="J47" i="4"/>
  <c r="K47" i="4" s="1"/>
  <c r="L47" i="4"/>
  <c r="M47" i="4" s="1"/>
  <c r="L46" i="4"/>
  <c r="M46" i="4" s="1"/>
  <c r="J46" i="4"/>
  <c r="K46" i="4" s="1"/>
  <c r="L45" i="4"/>
  <c r="M45" i="4" s="1"/>
  <c r="J45" i="4"/>
  <c r="K45" i="4" s="1"/>
  <c r="L44" i="4"/>
  <c r="M44" i="4" s="1"/>
  <c r="J44" i="4"/>
  <c r="K44" i="4" s="1"/>
  <c r="L43" i="4"/>
  <c r="M43" i="4" s="1"/>
  <c r="J43" i="4"/>
  <c r="K43" i="4" s="1"/>
  <c r="L42" i="4"/>
  <c r="M42" i="4" s="1"/>
  <c r="J42" i="4"/>
  <c r="K42" i="4" s="1"/>
  <c r="L41" i="4"/>
  <c r="M41" i="4" s="1"/>
  <c r="L40" i="4"/>
  <c r="M40" i="4" s="1"/>
  <c r="J40" i="4"/>
  <c r="K40" i="4" s="1"/>
  <c r="L39" i="4"/>
  <c r="M39" i="4" s="1"/>
  <c r="J39" i="4"/>
  <c r="K39" i="4" s="1"/>
  <c r="L38" i="4"/>
  <c r="M38" i="4" s="1"/>
  <c r="J38" i="4"/>
  <c r="K38" i="4" s="1"/>
  <c r="L37" i="4"/>
  <c r="M37" i="4" s="1"/>
  <c r="J37" i="4"/>
  <c r="K37" i="4" s="1"/>
  <c r="L36" i="4"/>
  <c r="M36" i="4" s="1"/>
  <c r="J36" i="4"/>
  <c r="K36" i="4" s="1"/>
  <c r="L35" i="4"/>
  <c r="M35" i="4" s="1"/>
  <c r="J35" i="4"/>
  <c r="K35" i="4" s="1"/>
  <c r="L34" i="4"/>
  <c r="M34" i="4" s="1"/>
  <c r="L33" i="4"/>
  <c r="M33" i="4" s="1"/>
  <c r="J33" i="4"/>
  <c r="K33" i="4" s="1"/>
  <c r="L32" i="4"/>
  <c r="M32" i="4" s="1"/>
  <c r="J32" i="4"/>
  <c r="K32" i="4" s="1"/>
  <c r="L31" i="4"/>
  <c r="M31" i="4" s="1"/>
  <c r="L30" i="4"/>
  <c r="M30" i="4" s="1"/>
  <c r="J30" i="4"/>
  <c r="K30" i="4" s="1"/>
  <c r="L29" i="4"/>
  <c r="M29" i="4" s="1"/>
  <c r="J29" i="4"/>
  <c r="K29" i="4" s="1"/>
  <c r="L28" i="4"/>
  <c r="M28" i="4" s="1"/>
  <c r="J28" i="4"/>
  <c r="K28" i="4" s="1"/>
  <c r="L27" i="4"/>
  <c r="M27" i="4" s="1"/>
  <c r="J27" i="4"/>
  <c r="K27" i="4" s="1"/>
  <c r="L26" i="4"/>
  <c r="M26" i="4" s="1"/>
  <c r="L25" i="4"/>
  <c r="M25" i="4" s="1"/>
  <c r="J25" i="4"/>
  <c r="K25" i="4" s="1"/>
  <c r="L24" i="4"/>
  <c r="M24" i="4" s="1"/>
  <c r="L23" i="4"/>
  <c r="M23" i="4" s="1"/>
  <c r="J23" i="4"/>
  <c r="K23" i="4" s="1"/>
  <c r="L22" i="4"/>
  <c r="M22" i="4" s="1"/>
  <c r="J22" i="4"/>
  <c r="K22" i="4" s="1"/>
  <c r="L21" i="4"/>
  <c r="M21" i="4" s="1"/>
  <c r="J21" i="4"/>
  <c r="K21" i="4" s="1"/>
  <c r="L20" i="4"/>
  <c r="M20" i="4" s="1"/>
  <c r="J20" i="4"/>
  <c r="K20" i="4" s="1"/>
  <c r="L19" i="4"/>
  <c r="M19" i="4" s="1"/>
  <c r="J19" i="4"/>
  <c r="K19" i="4" s="1"/>
  <c r="L18" i="4"/>
  <c r="M18" i="4" s="1"/>
  <c r="L17" i="4"/>
  <c r="M17" i="4" s="1"/>
  <c r="L16" i="4"/>
  <c r="M16" i="4" s="1"/>
  <c r="L15" i="4"/>
  <c r="M15" i="4" s="1"/>
  <c r="L14" i="4"/>
  <c r="M14" i="4" s="1"/>
  <c r="L13" i="4"/>
  <c r="M13" i="4" s="1"/>
  <c r="L12" i="4"/>
  <c r="M12" i="4" s="1"/>
  <c r="J12" i="4"/>
  <c r="K12" i="4" s="1"/>
  <c r="L11" i="4"/>
  <c r="M11" i="4" s="1"/>
  <c r="L10" i="4"/>
  <c r="M10" i="4" s="1"/>
  <c r="L9" i="4"/>
  <c r="M9" i="4" s="1"/>
  <c r="J9" i="4"/>
  <c r="K9" i="4" s="1"/>
  <c r="L8" i="4"/>
  <c r="M8" i="4" s="1"/>
  <c r="L7" i="4"/>
  <c r="M7" i="4" s="1"/>
  <c r="L6" i="4"/>
  <c r="M6" i="4" s="1"/>
  <c r="L5" i="4"/>
  <c r="M5" i="4" s="1"/>
  <c r="J5" i="4"/>
  <c r="K5" i="4" s="1"/>
  <c r="L4" i="4"/>
  <c r="M4" i="4" s="1"/>
  <c r="L3" i="4"/>
  <c r="M3" i="4" s="1"/>
  <c r="L2" i="4"/>
  <c r="M2" i="4" s="1"/>
  <c r="J2" i="4"/>
  <c r="K2" i="4" s="1"/>
  <c r="I68" i="1"/>
  <c r="J3" i="3" s="1"/>
  <c r="K3" i="3" s="1"/>
  <c r="I67" i="1"/>
  <c r="J18" i="4" s="1"/>
  <c r="K18" i="4" s="1"/>
  <c r="J6" i="3"/>
  <c r="K6" i="3" s="1"/>
  <c r="I59" i="1"/>
  <c r="J44" i="3" s="1"/>
  <c r="K44" i="3" s="1"/>
  <c r="I37" i="1"/>
  <c r="J42" i="3" s="1"/>
  <c r="K42" i="3" s="1"/>
  <c r="I42" i="1"/>
  <c r="J42" i="6" s="1"/>
  <c r="K42" i="6" s="1"/>
  <c r="J21" i="3"/>
  <c r="K21" i="3" s="1"/>
  <c r="I44" i="1"/>
  <c r="J45" i="6" s="1"/>
  <c r="K45" i="6" s="1"/>
  <c r="I22" i="1"/>
  <c r="J13" i="6" s="1"/>
  <c r="K13" i="6" s="1"/>
  <c r="I23" i="1"/>
  <c r="J34" i="3" s="1"/>
  <c r="K34" i="3" s="1"/>
  <c r="I24" i="1"/>
  <c r="J15" i="4" s="1"/>
  <c r="K15" i="4" s="1"/>
  <c r="I25" i="1"/>
  <c r="J16" i="4" s="1"/>
  <c r="K16" i="4" s="1"/>
  <c r="I26" i="1"/>
  <c r="J37" i="3" s="1"/>
  <c r="K37" i="3" s="1"/>
  <c r="J4" i="3"/>
  <c r="K4" i="3" s="1"/>
  <c r="J7" i="3"/>
  <c r="K7" i="3" s="1"/>
  <c r="I29" i="1"/>
  <c r="J39" i="3" s="1"/>
  <c r="K39" i="3" s="1"/>
  <c r="I31" i="1"/>
  <c r="J26" i="4" s="1"/>
  <c r="K26" i="4" s="1"/>
  <c r="I34" i="1"/>
  <c r="J31" i="4" s="1"/>
  <c r="K31" i="4" s="1"/>
  <c r="J13" i="3"/>
  <c r="K13" i="3" s="1"/>
  <c r="I13" i="1"/>
  <c r="J4" i="4" s="1"/>
  <c r="K4" i="4" s="1"/>
  <c r="I15" i="1"/>
  <c r="J27" i="3" s="1"/>
  <c r="K27" i="3" s="1"/>
  <c r="I16" i="1"/>
  <c r="J7" i="4" s="1"/>
  <c r="K7" i="4" s="1"/>
  <c r="I17" i="1"/>
  <c r="J8" i="4" s="1"/>
  <c r="K8" i="4" s="1"/>
  <c r="I18" i="1"/>
  <c r="J9" i="6" s="1"/>
  <c r="K9" i="6" s="1"/>
  <c r="I19" i="1"/>
  <c r="J2" i="3" s="1"/>
  <c r="K2" i="3" s="1"/>
  <c r="I20" i="1"/>
  <c r="J31" i="3" s="1"/>
  <c r="K31" i="3" s="1"/>
  <c r="I21" i="1"/>
  <c r="J32" i="3" s="1"/>
  <c r="K32" i="3" s="1"/>
  <c r="I12" i="1"/>
  <c r="J3" i="4" s="1"/>
  <c r="K3" i="4" s="1"/>
  <c r="J26" i="3"/>
  <c r="K26" i="3" s="1"/>
  <c r="J28" i="3"/>
  <c r="K28" i="3" s="1"/>
  <c r="J29" i="3"/>
  <c r="K29" i="3" s="1"/>
  <c r="J30" i="3"/>
  <c r="K30" i="3" s="1"/>
  <c r="J33" i="3"/>
  <c r="K33" i="3" s="1"/>
  <c r="J35" i="3"/>
  <c r="K35" i="3" s="1"/>
  <c r="J5" i="3"/>
  <c r="K5" i="3" s="1"/>
  <c r="J8" i="3"/>
  <c r="K8" i="3" s="1"/>
  <c r="J40" i="3"/>
  <c r="K40" i="3" s="1"/>
  <c r="J9" i="3"/>
  <c r="K9" i="3" s="1"/>
  <c r="J10" i="3"/>
  <c r="K10" i="3" s="1"/>
  <c r="J11" i="3"/>
  <c r="K11" i="3" s="1"/>
  <c r="J12" i="3"/>
  <c r="K12" i="3" s="1"/>
  <c r="J14" i="3"/>
  <c r="K14" i="3" s="1"/>
  <c r="J15" i="3"/>
  <c r="K15" i="3" s="1"/>
  <c r="J16" i="3"/>
  <c r="K16" i="3" s="1"/>
  <c r="J17" i="3"/>
  <c r="K17" i="3" s="1"/>
  <c r="J18" i="3"/>
  <c r="K18" i="3" s="1"/>
  <c r="J19" i="3"/>
  <c r="K19" i="3" s="1"/>
  <c r="J20" i="3"/>
  <c r="K20" i="3" s="1"/>
  <c r="J43" i="3"/>
  <c r="K43" i="3" s="1"/>
  <c r="J22" i="3"/>
  <c r="K22" i="3" s="1"/>
  <c r="J45" i="3"/>
  <c r="K45" i="3" s="1"/>
  <c r="J23" i="3"/>
  <c r="K23" i="3" s="1"/>
  <c r="J46" i="3"/>
  <c r="K46" i="3" s="1"/>
  <c r="L4" i="2"/>
  <c r="M4" i="2" s="1"/>
  <c r="L5" i="2"/>
  <c r="M5" i="2" s="1"/>
  <c r="L7" i="2"/>
  <c r="M7" i="2" s="1"/>
  <c r="L6" i="2"/>
  <c r="M6" i="2" s="1"/>
  <c r="L8" i="2"/>
  <c r="M8" i="2" s="1"/>
  <c r="L9" i="2"/>
  <c r="M9" i="2" s="1"/>
  <c r="L10" i="2"/>
  <c r="M10" i="2" s="1"/>
  <c r="L11" i="2"/>
  <c r="M11" i="2" s="1"/>
  <c r="L12" i="2"/>
  <c r="M12" i="2" s="1"/>
  <c r="L13" i="2"/>
  <c r="M13" i="2" s="1"/>
  <c r="L14" i="2"/>
  <c r="M14" i="2" s="1"/>
  <c r="L15" i="2"/>
  <c r="M15" i="2" s="1"/>
  <c r="L16" i="2"/>
  <c r="M16" i="2" s="1"/>
  <c r="L17" i="2"/>
  <c r="M17" i="2" s="1"/>
  <c r="L41" i="2"/>
  <c r="M41" i="2" s="1"/>
  <c r="L42" i="2"/>
  <c r="M42" i="2" s="1"/>
  <c r="L18" i="2"/>
  <c r="M18" i="2" s="1"/>
  <c r="L39" i="2"/>
  <c r="M39" i="2" s="1"/>
  <c r="L40" i="2"/>
  <c r="M40" i="2" s="1"/>
  <c r="L19" i="2"/>
  <c r="M19" i="2" s="1"/>
  <c r="L20" i="2"/>
  <c r="M20" i="2" s="1"/>
  <c r="L21" i="2"/>
  <c r="M21" i="2" s="1"/>
  <c r="L22" i="2"/>
  <c r="M22" i="2" s="1"/>
  <c r="L43" i="2"/>
  <c r="M43" i="2" s="1"/>
  <c r="L23" i="2"/>
  <c r="M23" i="2" s="1"/>
  <c r="L44" i="2"/>
  <c r="M44" i="2" s="1"/>
  <c r="L24" i="2"/>
  <c r="M24" i="2" s="1"/>
  <c r="L25" i="2"/>
  <c r="M25" i="2" s="1"/>
  <c r="L26" i="2"/>
  <c r="M26" i="2" s="1"/>
  <c r="L27" i="2"/>
  <c r="M27" i="2" s="1"/>
  <c r="L28" i="2"/>
  <c r="M28" i="2" s="1"/>
  <c r="L29" i="2"/>
  <c r="M29" i="2" s="1"/>
  <c r="L35" i="2"/>
  <c r="M35" i="2" s="1"/>
  <c r="L36" i="2"/>
  <c r="M36" i="2" s="1"/>
  <c r="L37" i="2"/>
  <c r="M37" i="2" s="1"/>
  <c r="L38" i="2"/>
  <c r="M38" i="2" s="1"/>
  <c r="L45" i="2"/>
  <c r="M45" i="2" s="1"/>
  <c r="L30" i="2"/>
  <c r="M30" i="2" s="1"/>
  <c r="L31" i="2"/>
  <c r="M31" i="2" s="1"/>
  <c r="L32" i="2"/>
  <c r="M32" i="2" s="1"/>
  <c r="L33" i="2"/>
  <c r="M33" i="2" s="1"/>
  <c r="L46" i="2"/>
  <c r="M46" i="2" s="1"/>
  <c r="L34" i="2"/>
  <c r="M34" i="2" s="1"/>
  <c r="L2" i="2"/>
  <c r="M2" i="2" s="1"/>
  <c r="L3" i="2"/>
  <c r="M3" i="2" s="1"/>
  <c r="J4" i="2"/>
  <c r="K4" i="2" s="1"/>
  <c r="J5" i="2"/>
  <c r="K5" i="2" s="1"/>
  <c r="J7" i="2"/>
  <c r="K7" i="2" s="1"/>
  <c r="J6" i="2"/>
  <c r="K6" i="2" s="1"/>
  <c r="J8" i="2"/>
  <c r="K8" i="2" s="1"/>
  <c r="J9" i="2"/>
  <c r="K9" i="2" s="1"/>
  <c r="J12" i="2"/>
  <c r="K12" i="2" s="1"/>
  <c r="J13" i="2"/>
  <c r="K13" i="2" s="1"/>
  <c r="J14" i="2"/>
  <c r="K14" i="2" s="1"/>
  <c r="J16" i="2"/>
  <c r="K16" i="2" s="1"/>
  <c r="J17" i="2"/>
  <c r="K17" i="2" s="1"/>
  <c r="J41" i="2"/>
  <c r="K41" i="2" s="1"/>
  <c r="J42" i="2"/>
  <c r="K42" i="2" s="1"/>
  <c r="J39" i="2"/>
  <c r="K39" i="2" s="1"/>
  <c r="J40" i="2"/>
  <c r="K40" i="2" s="1"/>
  <c r="J19" i="2"/>
  <c r="K19" i="2" s="1"/>
  <c r="J21" i="2"/>
  <c r="K21" i="2" s="1"/>
  <c r="J22" i="2"/>
  <c r="K22" i="2" s="1"/>
  <c r="J43" i="2"/>
  <c r="K43" i="2" s="1"/>
  <c r="J23" i="2"/>
  <c r="K23" i="2" s="1"/>
  <c r="J44" i="2"/>
  <c r="K44" i="2" s="1"/>
  <c r="J24" i="2"/>
  <c r="K24" i="2" s="1"/>
  <c r="J25" i="2"/>
  <c r="K25" i="2" s="1"/>
  <c r="J27" i="2"/>
  <c r="K27" i="2" s="1"/>
  <c r="J29" i="2"/>
  <c r="K29" i="2" s="1"/>
  <c r="J35" i="2"/>
  <c r="K35" i="2" s="1"/>
  <c r="J36" i="2"/>
  <c r="K36" i="2" s="1"/>
  <c r="J37" i="2"/>
  <c r="K37" i="2" s="1"/>
  <c r="J38" i="2"/>
  <c r="K38" i="2" s="1"/>
  <c r="J45" i="2"/>
  <c r="K45" i="2" s="1"/>
  <c r="J30" i="2"/>
  <c r="K30" i="2" s="1"/>
  <c r="J31" i="2"/>
  <c r="K31" i="2" s="1"/>
  <c r="J32" i="2"/>
  <c r="K32" i="2" s="1"/>
  <c r="J33" i="2"/>
  <c r="K33" i="2" s="1"/>
  <c r="J46" i="2"/>
  <c r="K46" i="2" s="1"/>
  <c r="J34" i="2"/>
  <c r="K34" i="2" s="1"/>
  <c r="J2" i="2"/>
  <c r="K2" i="2" s="1"/>
  <c r="J3" i="2"/>
  <c r="K3" i="2" s="1"/>
  <c r="J13" i="4" l="1"/>
  <c r="K13" i="4" s="1"/>
  <c r="J17" i="4"/>
  <c r="K17" i="4" s="1"/>
  <c r="J41" i="4"/>
  <c r="K41" i="4" s="1"/>
  <c r="J3" i="6"/>
  <c r="K3" i="6" s="1"/>
  <c r="J7" i="6"/>
  <c r="K7" i="6" s="1"/>
  <c r="J11" i="6"/>
  <c r="K11" i="6" s="1"/>
  <c r="J15" i="6"/>
  <c r="K15" i="6" s="1"/>
  <c r="J19" i="6"/>
  <c r="K19" i="6" s="1"/>
  <c r="J27" i="6"/>
  <c r="K27" i="6" s="1"/>
  <c r="J35" i="6"/>
  <c r="K35" i="6" s="1"/>
  <c r="J43" i="6"/>
  <c r="K43" i="6" s="1"/>
  <c r="J24" i="4"/>
  <c r="K24" i="4" s="1"/>
  <c r="J4" i="6"/>
  <c r="K4" i="6" s="1"/>
  <c r="J8" i="6"/>
  <c r="K8" i="6" s="1"/>
  <c r="J12" i="6"/>
  <c r="K12" i="6" s="1"/>
  <c r="J16" i="6"/>
  <c r="K16" i="6" s="1"/>
  <c r="J32" i="6"/>
  <c r="K32" i="6" s="1"/>
  <c r="J15" i="2"/>
  <c r="K15" i="2" s="1"/>
  <c r="J17" i="6"/>
  <c r="K17" i="6" s="1"/>
  <c r="J25" i="6"/>
  <c r="K25" i="6" s="1"/>
  <c r="J6" i="6"/>
  <c r="K6" i="6" s="1"/>
  <c r="J10" i="6"/>
  <c r="K10" i="6" s="1"/>
  <c r="J14" i="6"/>
  <c r="K14" i="6" s="1"/>
  <c r="J18" i="6"/>
  <c r="K18" i="6" s="1"/>
  <c r="J41" i="3"/>
  <c r="K41" i="3" s="1"/>
  <c r="J38" i="3"/>
  <c r="K38" i="3" s="1"/>
  <c r="J6" i="4"/>
  <c r="K6" i="4" s="1"/>
  <c r="J10" i="4"/>
  <c r="K10" i="4" s="1"/>
  <c r="J14" i="4"/>
  <c r="K14" i="4" s="1"/>
  <c r="J34" i="4"/>
  <c r="K34" i="4" s="1"/>
  <c r="J24" i="3"/>
  <c r="K24" i="3" s="1"/>
  <c r="J36" i="3"/>
  <c r="K36" i="3" s="1"/>
  <c r="J11" i="4"/>
  <c r="K11" i="4" s="1"/>
  <c r="J25" i="3"/>
  <c r="K25" i="3" s="1"/>
  <c r="J28" i="2"/>
  <c r="K28" i="2" s="1"/>
  <c r="J18" i="2"/>
  <c r="K18" i="2" s="1"/>
  <c r="J26" i="2"/>
  <c r="K26" i="2" s="1"/>
  <c r="J20" i="2"/>
  <c r="K20" i="2" s="1"/>
  <c r="J11" i="2"/>
  <c r="K11" i="2" s="1"/>
  <c r="J10" i="2"/>
  <c r="K10" i="2" s="1"/>
</calcChain>
</file>

<file path=xl/sharedStrings.xml><?xml version="1.0" encoding="utf-8"?>
<sst xmlns="http://schemas.openxmlformats.org/spreadsheetml/2006/main" count="1380" uniqueCount="366">
  <si>
    <t>Entry</t>
  </si>
  <si>
    <t>Title</t>
  </si>
  <si>
    <t>ToolTip</t>
  </si>
  <si>
    <t>Hierarchy</t>
  </si>
  <si>
    <t>SubsetOfEntry</t>
  </si>
  <si>
    <t>SourceHid</t>
  </si>
  <si>
    <t>LinkToCIDs</t>
  </si>
  <si>
    <t>The collection of PFAS suspect lists from the NORMAN Suspect List Exchange (NORMAN-SLE), from the NORMAN-SLE classification tree on PubChem at https://pubchem.ncbi.nlm.nih.gov/classification/#hid=101</t>
  </si>
  <si>
    <t>The collection of PFAS suspect lists from the CompTox Chemicals Dashboard, available from https://comptox.epa.gov/dashboard/chemical-lists/?search=PFAS and from the EPA DSSTox classification tree on PubChem at https://pubchem.ncbi.nlm.nih.gov/classification/#hid=105</t>
  </si>
  <si>
    <t>A list of PFAS (per- and polyfluoroalkyl substances) kindly supplied by Xenia Trier, David Lunderberg and colleagues. Dataset DOI:10.5281/zenodo.2621988</t>
  </si>
  <si>
    <t>node_432</t>
  </si>
  <si>
    <t>https://gitlab.lcsb.uni.lu/eci/pubchem/-/raw/master/annotations/pfas/PFAS_List_of_Lists/S9_PFASTRIER.csv</t>
  </si>
  <si>
    <t>PFAS Highly Fluorinated Substances List, taken from Appendix 2 of the Swedish Chemicals Agency (KEMI) Report 7/15. Provided by Stellan Fischer, KEMI. Dataset DOI:10.5281/zenodo.2621524</t>
  </si>
  <si>
    <t>node_429</t>
  </si>
  <si>
    <t>https://gitlab.lcsb.uni.lu/eci/pubchem/-/raw/master/annotations/pfas/PFAS_List_of_Lists/S14_KEMIPFAS.csv</t>
  </si>
  <si>
    <t>List of PFAS (per- and polyfluoroalkyl substances) from the OECD, provided by Zhanyun Wang. Dataset DOI:10.5281/zenodo.2648775. Please see the OECD PFAS list on the NORMAN Suspect List Exchange Classification Tree for a full breakdown.</t>
  </si>
  <si>
    <t>node_1</t>
  </si>
  <si>
    <t>https://gitlab.lcsb.uni.lu/eci/pubchem/-/raw/master/annotations/pfas/PFAS_List_of_Lists/S25_OECDPFAS.csv</t>
  </si>
  <si>
    <t>List of PFAS (per- and polyfluoroalkyl substances) compiled in the non-target high resolution mass spectrometry (HRMS) PFAS review by Liu et al 2019, DOI:10.1016/j.trac.2019.02.021. Dataset DOI:10.5281/zenodo.2656744</t>
  </si>
  <si>
    <t>node_474</t>
  </si>
  <si>
    <t>https://gitlab.lcsb.uni.lu/eci/pubchem/-/raw/master/annotations/pfas/PFAS_List_of_Lists/S46_PFASNTREV19.csv</t>
  </si>
  <si>
    <t>An overview of the uses of per- and polyfluoroalkyl substances (PFAS) from Gluege et al (2020) DOI:10.1039/D0EM00291G. Dataset DOI:10.5281/zenodo.5029173</t>
  </si>
  <si>
    <t>node_1725</t>
  </si>
  <si>
    <t>https://gitlab.lcsb.uni.lu/eci/pubchem/-/raw/master/annotations/pfas/PFAS_List_of_Lists/S80_PFASGLUEGE.csv</t>
  </si>
  <si>
    <t>[EPAPFAS75S1] PFAS|EPA: List of 75 Test Samples (Set 1)</t>
  </si>
  <si>
    <t>PFAS list corresponds to 75 samples (Set 1) submitted for initial testing screens conducted by EPA researchers in collaboration with researchers at the National Toxicology Program</t>
  </si>
  <si>
    <t>[EPAPFAS75S2] PFAS|EPA: List of 75 Test Samples (Set 2)</t>
  </si>
  <si>
    <t>PFAS list corresponds to a second set of 75 samples (Set 2) submitted for testing screens conducted by EPA researchers in collaboration with researchers at the National Toxicology Program</t>
  </si>
  <si>
    <t>[EPAPFASCAT] PFAS|EPA Structure-based Categories</t>
  </si>
  <si>
    <t>List of registered DSSTox category substances representing PFAS categories created using ChemAxon's Markush structure-based query representations</t>
  </si>
  <si>
    <t>[EPAPFASDW537] PFAS|EPA|WATER: Existing EPA DW Method 537.1</t>
  </si>
  <si>
    <t>EPA has recently revised method 537.1 for the PFAS on this list to detect them in drinking water</t>
  </si>
  <si>
    <t>[EPAPFASDW] PFAS|EPA: New EPA Method Drinking Water</t>
  </si>
  <si>
    <t>EPA is developing and validating a new method for detecting these PFAS in drinking water sources</t>
  </si>
  <si>
    <t>[EPAPFASDWTREAT] PFAS|EPA|WATER: Drinking Water Treatment Technology</t>
  </si>
  <si>
    <t>EPA is gathering and evaluating treatment effectiveness and cost data for removing these PFAS from drinking water systems</t>
  </si>
  <si>
    <t>[EPAPFASINSOL] PFAS|EPA: Chemical Inventory Insoluble in DMSO</t>
  </si>
  <si>
    <t>PFAS chemicals included in EPA's expanded ToxCast chemical inventory found to be insoluble in DMSO above 5mM</t>
  </si>
  <si>
    <t>[EPAPFASINV] PFAS|EPA: ToxCast Chemical Inventory</t>
  </si>
  <si>
    <t>PFAS chemicals included in EPA's expanded ToxCast chemical inventory and available for testing</t>
  </si>
  <si>
    <t>[EPAPFASINVIVO] PFAS|EPA: In Vivo Studies Available</t>
  </si>
  <si>
    <t>These PFAS have published animal toxicity studies available in the online HERO database</t>
  </si>
  <si>
    <t>[EPAPFASLITSEARCH] PFAS|EPA: Literature Search Completed</t>
  </si>
  <si>
    <t>A literature review of published toxicity studies for these PFAS</t>
  </si>
  <si>
    <t>[EPAPFASNONDW] PFAS|EPA: New EPA Method Non-Drinking Water</t>
  </si>
  <si>
    <t>EPA is developing and validating a new method for detecting these PFAS in non-drinking water sources</t>
  </si>
  <si>
    <t>[EPAPFASRESEARCH] PFAS|EPA: EPA PFAS Research List</t>
  </si>
  <si>
    <t>The list of PFAS EPA is currently researching using various scientific approaches</t>
  </si>
  <si>
    <t>[EPAPFASRL] PFAS|EPA: Cross-Agency Research List</t>
  </si>
  <si>
    <t>EPAPFASRL is a manually curated listing of mainly straight-chain and branched PFAS (per- &amp; polyfluorinated alkyl substances) compiled from various internal, literature and public sources by EPA researchers and program office representatives</t>
  </si>
  <si>
    <t>[EPAPFASTOX] PFAS|EPA: Toxicity Assessments</t>
  </si>
  <si>
    <t>EPA is in the process of developing toxicity assessments for the PFAS on this list</t>
  </si>
  <si>
    <t>[EPAPFASVALDW] PFAS|EPA|WATER: PFAS with Validated EPA Drinking Water Methods</t>
  </si>
  <si>
    <t>List of PFAS for which a Standard Drinking Water method (537.1 or 533) exists</t>
  </si>
  <si>
    <t>[PFASDEV1] PFAS|EPA PFAS chemicals without explicit structures</t>
  </si>
  <si>
    <t>List of PFAS chemicals without explicit structures - polymers and other UVCB chemicals</t>
  </si>
  <si>
    <t>[PFASGLUEGE] PFAS|NORMAN: Overview of PFAS Uses from Gluege et al (2020)</t>
  </si>
  <si>
    <t>An overview of the uses of per- and polyfluoroalkyl substances (PFAS) from Gluege et al (2020) DOI: 10.1039/D0EM00291G (from NORMAN-SLE)</t>
  </si>
  <si>
    <t>[PFASINVITRO] PFAS|EPA: List of chemicals tested in in vitro methods 2019-2020</t>
  </si>
  <si>
    <t>PFAS chemicals tested in in vitro methods by the EPA and National Toxicology researchers</t>
  </si>
  <si>
    <t>[PFASKEMI] PFAS: List from the Swedish Chemicals Agency (KEMI) Report</t>
  </si>
  <si>
    <t>Perfluorinated substances from a Swedish Chemicals Agency (KEMI) Report on the occurrence and use of highly fluorinated substances</t>
  </si>
  <si>
    <t>[PFASLCMSGCMS] PFAS: Collection of GC-MS and LC-MS standards: Food Contact Materials</t>
  </si>
  <si>
    <t>List of PFAS standards reported in an article regarding food contact materials</t>
  </si>
  <si>
    <t>[PFASMASTER] PFAS Master List of PFAS Substances (Version 2)</t>
  </si>
  <si>
    <t>PFASMASTER is a consolidated list of PFAS substances spanning and bounded by several lists of current interest to researchers and regulators worldwide</t>
  </si>
  <si>
    <t>[PFASNORDIC] PFAS: Nordic PFAS Report 2019</t>
  </si>
  <si>
    <t>List of PFAS cited in the Nordic Working Paper on per- and polyfluoroalkylether substances: identity, production and use (2020)</t>
  </si>
  <si>
    <t>[PFASNTREV19] PFAS: PFAS in Non-Target HRMS Studies (Liu et al 2019)</t>
  </si>
  <si>
    <t>List of PFAS substances detected in non-target HRMS reviewed by Liu et al 2019, DOI: 10.1016/j.trac.2019.02.021 (from NORMAN-SLE)</t>
  </si>
  <si>
    <t>[PFASOECD] PFAS: Listed in OECD Global Database</t>
  </si>
  <si>
    <t>[PFASOECDNA] NORMAN: List of PFAS from the OECD Curated by Nikiforos Alygizakis</t>
  </si>
  <si>
    <t>List of PFAS released by the OECD, provided by Zhanyun Wang, curated and mapped to structures by Nikiforos Alygizakis</t>
  </si>
  <si>
    <t>[PFASPACKAGING] PFAS|EPA PFAS Substances in Pesticide Packaging</t>
  </si>
  <si>
    <t>PFAS chemicals detected in fluorinated HDPE containers</t>
  </si>
  <si>
    <t>[PFASSTRUCT] Navigation Panel to PFAS Structure Lists</t>
  </si>
  <si>
    <t>PFAS Structure lists are versioned iteratively - this panel navigates between the various versions</t>
  </si>
  <si>
    <t>[PFASSTRUCTV1] PFAS|EPA: PFAS structures in DSSTox (update March 2018)</t>
  </si>
  <si>
    <t>List of all structures contained in DSSTox bounded by a set of structure filters used to identify PFAS (per- and polyfluorinated substances): March 2018 update</t>
  </si>
  <si>
    <t>[PFASSTRUCTV2] PFAS|EPA: PFAS structures in DSSTox (update November 2019)</t>
  </si>
  <si>
    <t>List of all structures contained in DSSTox bounded by a substructure filter used to identify PFAS (per- and polyfluorinated substances): November 2019 update</t>
  </si>
  <si>
    <t>[PFASSTRUCTV3] PFAS|EPA: PFAS structures in DSSTox (update August 2020)</t>
  </si>
  <si>
    <t>List of all structures contained in DSSTox bounded by multiple substructure filters used to identify PFAS (per- and polyfluorinated substances): August 2020 update</t>
  </si>
  <si>
    <t>[PFASTDB] WATER|PFAS: PFAS Chemicals contained in the EPA Drinking Water Treatability Database</t>
  </si>
  <si>
    <t>The Drinking Water Treatability Database (TDB) presents referenced information on the control of contaminants in drinking water. This list is a subset of PFAS chemicals contained in the TDB</t>
  </si>
  <si>
    <t>[PFASTRI] PFAS: PFAS to the Toxics Release Inventory (TRI) Program by the National Defense Authorization Act</t>
  </si>
  <si>
    <t>The National Defense Authorization Act (2020) added 160 PFAS chemicals to the Toxics Release Inventory (TRI)</t>
  </si>
  <si>
    <t>CAMEO Chemicals: Fluorinated Organic Compounds</t>
  </si>
  <si>
    <t>This node contains the Fluorinated Organic Compounds content from the CAMEO Chemical Reactivity Classification</t>
  </si>
  <si>
    <t>node_4235</t>
  </si>
  <si>
    <t>https://gitlab.lcsb.uni.lu/eci/pubchem/-/raw/master/annotations/pfas/PFAS_List_of_Lists/CAMEO_FluorinatedOCs.csv</t>
  </si>
  <si>
    <t>ChEBI: Organofluorine Compound</t>
  </si>
  <si>
    <t>This node contains the Organofluorine Compound content from the ChEBI Ontology, which defines an organofluorine compound as a compound containing at least one carbon-fluorine bond</t>
  </si>
  <si>
    <t>node_1965968</t>
  </si>
  <si>
    <t>https://gitlab.lcsb.uni.lu/eci/pubchem/-/raw/master/annotations/pfas/PFAS_List_of_Lists/ChEBI_Organofluorine.csv</t>
  </si>
  <si>
    <t>This node contains the Fluorinated Hydrocarbons content from the Medical Subject Headings (MeSH) Classification Browser, which defines "Hydrocarbons, Fluorinated" as inert liquid or gaseous halocarbon compounds in which FLUORINE replaces some or all HYDROGEN atoms</t>
  </si>
  <si>
    <t>node_215025</t>
  </si>
  <si>
    <t>https://gitlab.lcsb.uni.lu/eci/pubchem/-/raw/master/annotations/pfas/PFAS_List_of_Lists/MeSH_FluorinatedHydrocarbons.csv</t>
  </si>
  <si>
    <t>MeSH: Chlorofluorocarbons</t>
  </si>
  <si>
    <t>This node contains the Chlorofluorocarbons content from the Medical Subject Headings (MeSH) Classification Browser, which describes "Chlorofluorocarbons" as: A series of hydrocarbons containing both chlorine and fluorine. These have been used as refrigerants, blowing agents, cleaning fluids, solvents, and as fire extinguishing agents. They have been shown to cause stratospheric ozone depletion and have been banned for many uses</t>
  </si>
  <si>
    <t>node_215544</t>
  </si>
  <si>
    <t>https://gitlab.lcsb.uni.lu/eci/pubchem/-/raw/master/annotations/pfas/PFAS_List_of_Lists/MeSH_Chlorofluorocarbons.csv</t>
  </si>
  <si>
    <t>MeSH: Fluoroacetates</t>
  </si>
  <si>
    <t>This node contains the Fluoroacetates content from the Medical Subject Headings (MeSH) Classification Browser, which describes "Fluoroacetates" as: Derivatives of acetic acid with one or more fluorines attached. They are almost odorless, difficult to detect chemically, and very stable. The acid itself, as well as the derivatives that are broken down in the body to the acid, are highly toxic substances, behaving as convulsant poisons with a delayed action. (From Miall's Dictionary of Chemistry, 5th ed)</t>
  </si>
  <si>
    <t>node_215593</t>
  </si>
  <si>
    <t>https://gitlab.lcsb.uni.lu/eci/pubchem/-/raw/master/annotations/pfas/PFAS_List_of_Lists/MeSH_Fluoroacetates.csv</t>
  </si>
  <si>
    <t>MeSH: Fluorobenzenes</t>
  </si>
  <si>
    <t>This node contains the Fluorobenzenes content from the Medical Subject Headings (MeSH) Classification Browser, which describes "Fluorobenzenes" as: Derivatives of BENZENE that contain FLUORINE</t>
  </si>
  <si>
    <t>node_215026</t>
  </si>
  <si>
    <t>https://gitlab.lcsb.uni.lu/eci/pubchem/-/raw/master/annotations/pfas/PFAS_List_of_Lists/MeSH_Fluorobenzenes.csv</t>
  </si>
  <si>
    <t>MeSH: Fluorocarbons</t>
  </si>
  <si>
    <t>This node contains the Fluorocarbons content from the Medical Subject Headings (MeSH) Classification Browser, which describes "Fluorocarbons" as: Liquid perfluorinated carbon compounds which may or may not contain a hetero atom such as nitrogen, oxygen or sulfur, but do not contain another halogen or hydrogen atom. This concept includes fluorocarbon emulsions and fluorocarbon blood substitutes</t>
  </si>
  <si>
    <t>node_215136</t>
  </si>
  <si>
    <t>https://gitlab.lcsb.uni.lu/eci/pubchem/-/raw/master/annotations/pfas/PFAS_List_of_Lists/MeSH_Fluorocarbons.csv</t>
  </si>
  <si>
    <t>S89 | PRORISKPFAS | List of PFAS Compiled from NORMAN SusDat</t>
  </si>
  <si>
    <t>https://gitlab.lcsb.uni.lu/eci/pubchem/-/raw/master/annotations/pfas/PFAS_List_of_Lists/S89_PRORISKPFAS.csv</t>
  </si>
  <si>
    <t>S92 | FLUOROPHARMA | List of 340 ATC classified fluoro-pharmaceuticals</t>
  </si>
  <si>
    <t>https://gitlab.lcsb.uni.lu/eci/pubchem/-/raw/master/annotations/pfas/PFAS_List_of_Lists/S92_FLUOROPHARMA.csv</t>
  </si>
  <si>
    <t>S94 | FLUOROPEST | List of 423 FRAC/HRAC/IRAC classified fluoro-agrochemicals</t>
  </si>
  <si>
    <t>https://gitlab.lcsb.uni.lu/eci/pubchem/-/raw/master/annotations/pfas/PFAS_List_of_Lists/S94_FLUOROPEST.csv</t>
  </si>
  <si>
    <t>OntoChem PFAS from CORE - Definition A</t>
  </si>
  <si>
    <t>A list of PFAS extracted from the CORE repository by OntoChem satisfying Defintion A (each compound that contains a CF2 group). Dataset DOI: 10.5281/zenodo.6034586</t>
  </si>
  <si>
    <t>https://gitlab.lcsb.uni.lu/eci/pubchem/-/raw/master/annotations/pfas/PFAS_List_of_Lists/OntoChem_CORE_DefinitionA.csv</t>
  </si>
  <si>
    <t>OntoChem PFAS from CORE - Definition B</t>
  </si>
  <si>
    <t>A list of PFAS extracted from the CORE repository by OntoChem satisfying Defintion B (each compound that contains a (AH)(AH)(F)C-C(AH)F2 group, where AH groups could be hydrogen or any other atom and the bond between both aliphatic carbon atoms is a single bond). Dataset DOI: 10.5281/zenodo.6034586</t>
  </si>
  <si>
    <t>https://gitlab.lcsb.uni.lu/eci/pubchem/-/raw/master/annotations/pfas/PFAS_List_of_Lists/OntoChem_CORE_DefinitionB.csv</t>
  </si>
  <si>
    <t>A list of PFAS extracted from the CORE repository by OntoChem satisfying Defintion C (each compound that contains a (R1)(R2)(F)C-C(R3)F2 group is considered a PFAS, where the R groups are any atom except hydrogen and the bond between both aliphatic carbon atoms is a single bond). Dataset DOI: 10.5281/zenodo.6034586</t>
  </si>
  <si>
    <t>https://gitlab.lcsb.uni.lu/eci/pubchem/-/raw/master/annotations/pfas/PFAS_List_of_Lists/OntoChem_CORE_DefinitionC.csv</t>
  </si>
  <si>
    <t>nodeHNID</t>
  </si>
  <si>
    <t>n_CIDs</t>
  </si>
  <si>
    <t>https://pubchem.ncbi.nlm.nih.gov/rest/pug/classification/hnid/4825507/cids/TXT</t>
  </si>
  <si>
    <t>https://pubchem.ncbi.nlm.nih.gov/rest/pug/classification/hnid/4825508/cids/TXT</t>
  </si>
  <si>
    <t>https://pubchem.ncbi.nlm.nih.gov/rest/pug/classification/hnid/4825509/cids/TXT</t>
  </si>
  <si>
    <t>https://pubchem.ncbi.nlm.nih.gov/rest/pug/classification/hnid/4825511/cids/TXT</t>
  </si>
  <si>
    <t>https://pubchem.ncbi.nlm.nih.gov/rest/pug/classification/hnid/4825510/cids/TXT</t>
  </si>
  <si>
    <t>https://pubchem.ncbi.nlm.nih.gov/rest/pug/classification/hnid/4825512/cids/TXT</t>
  </si>
  <si>
    <t>https://pubchem.ncbi.nlm.nih.gov/rest/pug/classification/hnid/4825513/cids/TXT</t>
  </si>
  <si>
    <t>https://pubchem.ncbi.nlm.nih.gov/rest/pug/classification/hnid/4825514/cids/TXT</t>
  </si>
  <si>
    <t>https://pubchem.ncbi.nlm.nih.gov/rest/pug/classification/hnid/4825515/cids/TXT</t>
  </si>
  <si>
    <t>https://pubchem.ncbi.nlm.nih.gov/rest/pug/classification/hnid/4825517/cids/TXT</t>
  </si>
  <si>
    <t>https://pubchem.ncbi.nlm.nih.gov/rest/pug/classification/hnid/4825518/cids/TXT</t>
  </si>
  <si>
    <t>https://pubchem.ncbi.nlm.nih.gov/rest/pug/classification/hnid/4825519/cids/TXT</t>
  </si>
  <si>
    <t>https://pubchem.ncbi.nlm.nih.gov/rest/pug/classification/hnid/4825520/cids/TXT</t>
  </si>
  <si>
    <t>https://pubchem.ncbi.nlm.nih.gov/rest/pug/classification/hnid/4825521/cids/TXT</t>
  </si>
  <si>
    <t>https://pubchem.ncbi.nlm.nih.gov/rest/pug/classification/hnid/4825618/cids/TXT</t>
  </si>
  <si>
    <t>https://pubchem.ncbi.nlm.nih.gov/rest/pug/classification/hnid/4825620/cids/TXT</t>
  </si>
  <si>
    <t>https://pubchem.ncbi.nlm.nih.gov/rest/pug/classification/hnid/4825621/cids/TXT</t>
  </si>
  <si>
    <t>https://pubchem.ncbi.nlm.nih.gov/rest/pug/classification/hnid/4825622/cids/TXT</t>
  </si>
  <si>
    <t>https://pubchem.ncbi.nlm.nih.gov/rest/pug/classification/hnid/4825624/cids/TXT</t>
  </si>
  <si>
    <t>https://pubchem.ncbi.nlm.nih.gov/rest/pug/classification/hnid/4825625/cids/TXT</t>
  </si>
  <si>
    <t>https://pubchem.ncbi.nlm.nih.gov/rest/pug/classification/hnid/4825626/cids/TXT</t>
  </si>
  <si>
    <t>https://pubchem.ncbi.nlm.nih.gov/rest/pug/classification/hnid/4825627/cids/TXT</t>
  </si>
  <si>
    <t>https://pubchem.ncbi.nlm.nih.gov/rest/pug/classification/hnid/4825628/cids/TXT</t>
  </si>
  <si>
    <t>https://pubchem.ncbi.nlm.nih.gov/rest/pug/classification/hnid/4825629/cids/TXT</t>
  </si>
  <si>
    <t>https://pubchem.ncbi.nlm.nih.gov/rest/pug/classification/hnid/4825634/cids/TXT</t>
  </si>
  <si>
    <t>https://pubchem.ncbi.nlm.nih.gov/rest/pug/classification/hnid/4825636/cids/TXT</t>
  </si>
  <si>
    <t>https://pubchem.ncbi.nlm.nih.gov/rest/pug/classification/hnid/4825516/cids/TXT</t>
  </si>
  <si>
    <t>https://pubchem.ncbi.nlm.nih.gov/rest/pug/classification/hnid/4825619/cids/TXT</t>
  </si>
  <si>
    <t>https://pubchem.ncbi.nlm.nih.gov/rest/pug/classification/hnid/4825623/cids/TXT</t>
  </si>
  <si>
    <t>https://pubchem.ncbi.nlm.nih.gov/rest/pug/classification/hnid/4825637/cids/TXT</t>
  </si>
  <si>
    <t>[PFASSTRUCTv4] PFAS|EPA: PFAS structures in DSSTox (update August 2021)</t>
  </si>
  <si>
    <t>https://pubchem.ncbi.nlm.nih.gov/rest/pug/classification/hnid/4825635/cids/TXT</t>
  </si>
  <si>
    <t>[PRORISKPFAS] NORMAN|List of PFAS Compiled from NORMAN-SusDat</t>
  </si>
  <si>
    <t>https://pubchem.ncbi.nlm.nih.gov/rest/pug/classification/hnid/4972316/cids/TXT</t>
  </si>
  <si>
    <t>[PFASTOXDB] PFAS: PFAS-Tox Database</t>
  </si>
  <si>
    <t>OECD released a New Comprehensive Global Database of Per- and Polyfluoroalkyl Substances (PFAS) listing more than 4700 new PFAS</t>
  </si>
  <si>
    <t>List of all structures contained in DSSTox bounded by multiple substructure filters used to identify PFAS (per- and polyfluorinated substances): August 2021 update</t>
  </si>
  <si>
    <t>The PFAS-Tox Database is an online, interactive database for easily accessing the health and toxicological peer reviewed literature for PFAS</t>
  </si>
  <si>
    <t>A compiled list of PFAS occurring in NORMAN SusDat, created by merging NORMAN-SLE lists S9, S14, S25, S46, and S80 and searching for additional fluorinated content in SusDat (from NORMAN-SLE)</t>
  </si>
  <si>
    <t>A compiled list of PFAS compounds occurring in NORMAN SusDat, created by merging SLE lists S9, S14, S25, S46, and S80 and searching for additional fluorinated content in SusDat. Provided by Kelsey Ng, EI. Manuscript in preparation entitled: "Target and suspect screening of PFAS in wastewater, river water, ground water and biota samples in the Danube River Basin". Dataset DOI: 10.5281/zenodo.5769582</t>
  </si>
  <si>
    <t>A list of fluoro-pharmaceuticals classified as per WHO's Anatomical Therapeutic Chemical (ATC) classification based on their medical application, described in Inoue et. al. DOI: 10.1021/acsomega.0c00830. Dataset DOI: 10.5281/zenodo.5979646</t>
  </si>
  <si>
    <t>A list of Fungicide Resistance Action Committee (FRAC), Herbicide Resistance Action Committee (HRAC) or Insecticide Resistance Action Committee (IRAC) classified fluoro-agrochemicals based on their chemotype and mode of action, described in Ogawa et al DOI:10.1016/j.isci.2020.101467. Dataset DOI: 10.5281/zenodo.6201558</t>
  </si>
  <si>
    <t>MeSH: Fluorinated Hydrocarbons</t>
  </si>
  <si>
    <t>[PFASTRIER] PFAS Community-Compiled List (Trier et al. 2015)</t>
  </si>
  <si>
    <t>PFASTRIER is a community-compiled public listing of PFAS (Trier et al. 2015) (from the NORMAN-SLE)</t>
  </si>
  <si>
    <t>https://gitlab.lcsb.uni.lu/eci/pubchem/-/raw/master/annotations/pfas/PFAS_List_of_Lists/S95_PFASANEXCH.csv</t>
  </si>
  <si>
    <t>https://gitlab.lcsb.uni.lu/eci/pubchem/-/raw/master/annotations/pfas/PFAS_List_of_Lists/S96_ECIPFAS.csv</t>
  </si>
  <si>
    <t>A list from the PFAS Analytical Exchange Activity, part of NORMAN Joint Programme of Activities (JPA) 2021 coordinated by UK Environment Agency. This activity aimed to gain an understanding of the current analytical capability of PFAS, such as Limit of Detection (LOD) in participating international laboratories. Dataset DOI: 10.5281/zenodo.6384309</t>
  </si>
  <si>
    <t>This dataset is for users to contribute PFAS from the literature or other documents to the NORMAN SLE, SusDat and PubChem. Note that the role of this list is to enable the addition of new PFAS into databases and is not intended to be a comprehensive PFAS listing. The start of this collection was all PFAS entries in the S74_REFTPS dataset, which includes also legacy PFAS. Dataset DOI: 10.5281/zenodo.6389740</t>
  </si>
  <si>
    <t>LinkOutURL</t>
  </si>
  <si>
    <t>https://gitlab.lcsb.uni.lu/eci/pubchem-docs/-/raw/main/pfas-tree/PFAS_Tree.pdf?inline=false</t>
  </si>
  <si>
    <t>https://www.norman-network.com/nds/SLE/</t>
  </si>
  <si>
    <t>https://comptox.epa.gov/dashboard/chemical-lists?filtered=&amp;search=PFAS</t>
  </si>
  <si>
    <t>https://doi.org/10.5281/zenodo.6389740</t>
  </si>
  <si>
    <t>https://doi.org/10.5281/zenodo.6384309</t>
  </si>
  <si>
    <t>https://doi.org/10.5281/zenodo.5029173</t>
  </si>
  <si>
    <t>https://doi.org/10.5281/zenodo.5769582</t>
  </si>
  <si>
    <t>https://doi.org/10.5281/zenodo.2621988</t>
  </si>
  <si>
    <t>https://doi.org/10.5281/zenodo.2621524</t>
  </si>
  <si>
    <t>https://doi.org/10.5281/zenodo.2648775</t>
  </si>
  <si>
    <t>https://doi.org/10.5281/zenodo.2656744</t>
  </si>
  <si>
    <t>https://doi.org/10.5281/zenodo.5979646</t>
  </si>
  <si>
    <t>https://doi.org/10.5281/zenodo.6201558</t>
  </si>
  <si>
    <t>https://comptox.epa.gov/dashboard/chemical-lists/PFASSTRUCTv4</t>
  </si>
  <si>
    <t>https://comptox.epa.gov/dashboard/chemical-lists/PFASTOXDB</t>
  </si>
  <si>
    <t>https://comptox.epa.gov/dashboard/chemical-lists/PRORISKPFAS</t>
  </si>
  <si>
    <t>https://comptox.epa.gov/dashboard/chemical-lists/EPAPFAS75S1</t>
  </si>
  <si>
    <t>https://comptox.epa.gov/dashboard/chemical-lists/EPAPFAS75S2</t>
  </si>
  <si>
    <t>https://comptox.epa.gov/dashboard/chemical-lists/EPAPFASCAT</t>
  </si>
  <si>
    <t>https://comptox.epa.gov/dashboard/chemical-lists/EPAPFASDW537</t>
  </si>
  <si>
    <t>https://comptox.epa.gov/dashboard/chemical-lists/EPAPFASDW</t>
  </si>
  <si>
    <t>https://comptox.epa.gov/dashboard/chemical-lists/EPAPFASDWTREAT</t>
  </si>
  <si>
    <t>https://comptox.epa.gov/dashboard/chemical-lists/EPAPFASINSOL</t>
  </si>
  <si>
    <t>https://comptox.epa.gov/dashboard/chemical-lists/EPAPFASINV</t>
  </si>
  <si>
    <t>https://comptox.epa.gov/dashboard/chemical-lists/EPAPFASINVIVO</t>
  </si>
  <si>
    <t>https://comptox.epa.gov/dashboard/chemical-lists/EPAPFASLITSEARCH</t>
  </si>
  <si>
    <t>https://comptox.epa.gov/dashboard/chemical-lists/EPAPFASNONDW</t>
  </si>
  <si>
    <t>https://comptox.epa.gov/dashboard/chemical-lists/EPAPFASRESEARCH</t>
  </si>
  <si>
    <t>https://comptox.epa.gov/dashboard/chemical-lists/EPAPFASRL</t>
  </si>
  <si>
    <t>https://comptox.epa.gov/dashboard/chemical-lists/EPAPFASTOX</t>
  </si>
  <si>
    <t>https://comptox.epa.gov/dashboard/chemical-lists/EPAPFASVALDW</t>
  </si>
  <si>
    <t>https://comptox.epa.gov/dashboard/chemical-lists/PFASDEV1</t>
  </si>
  <si>
    <t>https://comptox.epa.gov/dashboard/chemical-lists/PFASGLUEGE</t>
  </si>
  <si>
    <t>https://comptox.epa.gov/dashboard/chemical-lists/PFASINVITRO</t>
  </si>
  <si>
    <t>https://comptox.epa.gov/dashboard/chemical-lists/PFASKEMI</t>
  </si>
  <si>
    <t>https://comptox.epa.gov/dashboard/chemical-lists/PFASLCMSGCMS</t>
  </si>
  <si>
    <t>https://comptox.epa.gov/dashboard/chemical-lists/PFASMASTER</t>
  </si>
  <si>
    <t>https://comptox.epa.gov/dashboard/chemical-lists/PFASNORDIC</t>
  </si>
  <si>
    <t>https://comptox.epa.gov/dashboard/chemical-lists/PFASNTREV19</t>
  </si>
  <si>
    <t>https://comptox.epa.gov/dashboard/chemical-lists/PFASOECD</t>
  </si>
  <si>
    <t>https://comptox.epa.gov/dashboard/chemical-lists/PFASOECDNA</t>
  </si>
  <si>
    <t>https://comptox.epa.gov/dashboard/chemical-lists/PFASPACKAGING</t>
  </si>
  <si>
    <t>https://comptox.epa.gov/dashboard/chemical-lists/PFASSTRUCT</t>
  </si>
  <si>
    <t>https://comptox.epa.gov/dashboard/chemical-lists/PFASSTRUCTV1</t>
  </si>
  <si>
    <t>https://comptox.epa.gov/dashboard/chemical-lists/PFASSTRUCTV2</t>
  </si>
  <si>
    <t>https://comptox.epa.gov/dashboard/chemical-lists/PFASSTRUCTV3</t>
  </si>
  <si>
    <t>https://comptox.epa.gov/dashboard/chemical-lists/PFASTDB</t>
  </si>
  <si>
    <t>https://comptox.epa.gov/dashboard/chemical-lists/PFASTRI</t>
  </si>
  <si>
    <t>https://comptox.epa.gov/dashboard/chemical-lists/PFASTRIER</t>
  </si>
  <si>
    <t>https://pubchem.ncbi.nlm.nih.gov/classification/#hid=86</t>
  </si>
  <si>
    <t>https://pubchem.ncbi.nlm.nih.gov/classification/#hid=2</t>
  </si>
  <si>
    <t>https://pubchem.ncbi.nlm.nih.gov/classification/#hid=1</t>
  </si>
  <si>
    <t>https://pubchem.ncbi.nlm.nih.gov/classification/</t>
  </si>
  <si>
    <t>The collection of other fluorinated chemical content within PubChem classification trees</t>
  </si>
  <si>
    <t>OntoChem PFAS from Google Patents - Definition A</t>
  </si>
  <si>
    <t>OntoChem PFAS from Google Patents - Definition B</t>
  </si>
  <si>
    <t>A list of PFAS extracted from Google Patents by OntoChem satisfying Defintion A (each compound that contains a CF2 group). Dataset DOI: 10.5281/zenodo.6034586</t>
  </si>
  <si>
    <t>A list of PFAS extracted from Google Patents by OntoChem satisfying Defintion B (each compound that contains a (AH)(AH)(F)C-C(AH)F2 group, where AH groups could be hydrogen or any other atom and the bond between both aliphatic carbon atoms is a single bond). Dataset DOI: 10.5281/zenodo.6034586</t>
  </si>
  <si>
    <t>A list of PFAS extracted from Google Patents by OntoChem satisfying Defintion C (each compound that contains a (R1)(R2)(F)C-C(R3)F2 group is considered a PFAS, where the R groups are any atom except hydrogen and the bond between both aliphatic carbon atoms is a single bond). Dataset DOI: 10.5281/zenodo.6034586</t>
  </si>
  <si>
    <t>https://gitlab.lcsb.uni.lu/eci/pubchem/-/raw/master/annotations/pfas/PFAS_List_of_Lists/OntoChem_Patents_DefinitionA.csv</t>
  </si>
  <si>
    <t>https://gitlab.lcsb.uni.lu/eci/pubchem/-/raw/master/annotations/pfas/PFAS_List_of_Lists/OntoChem_Patents_DefinitionB.csv</t>
  </si>
  <si>
    <t>https://gitlab.lcsb.uni.lu/eci/pubchem/-/raw/master/annotations/pfas/PFAS_List_of_Lists/OntoChem_Patents_DefinitionC.csv</t>
  </si>
  <si>
    <t>https://pubchem.ncbi.nlm.nih.gov/rest/pug/classification/hnid/5539486/cids/TXT</t>
  </si>
  <si>
    <t>https://pubchem.ncbi.nlm.nih.gov/rest/pug/classification/hnid/5539487/cids/TXT</t>
  </si>
  <si>
    <t>https://pubchem.ncbi.nlm.nih.gov/rest/pug/classification/hnid/5539488/cids/TXT</t>
  </si>
  <si>
    <t>https://pubchem.ncbi.nlm.nih.gov/rest/pug/classification/hnid/5539489/cids/TXT</t>
  </si>
  <si>
    <t>PFAS and fluorinated compound collections</t>
  </si>
  <si>
    <t>OntoChem PFAS lists</t>
  </si>
  <si>
    <t>NORMAN-SLE PFAS suspect lists</t>
  </si>
  <si>
    <t>CompTox Chemicals Dashboard PFAS suspect lists</t>
  </si>
  <si>
    <t>Other fluorinated chemical content in PubChem</t>
  </si>
  <si>
    <t>This node contains various collections of PFAS and/or fluorinated compounds from several resources, including the NORMAN Suspect List Exchange (NORMAN-SLE), CompTox Chemicals Dashboard, OntoChem and other classification browsers within PubChem. We are very happy to add new collections to this section, please reach out to us at pubchem-help@ncbi.nlm.nih.gov or normansle@uni.lu if you have any suggestions or for further details</t>
  </si>
  <si>
    <t>OntoChem PFAS from CORE - Definition C</t>
  </si>
  <si>
    <t>OntoChem PFAS from Google Patents - Definition C</t>
  </si>
  <si>
    <t>https://gitlab.lcsb.uni.lu/eci/pubchem/-/raw/master/annotations/pfas/PFAS_List_of_Lists/NIST_PFAS_List.csv</t>
  </si>
  <si>
    <t>https://data.nist.gov/od/id/mds2-2387</t>
  </si>
  <si>
    <t>NIST PFAS suspect list</t>
  </si>
  <si>
    <t>hid</t>
  </si>
  <si>
    <t>SourceName</t>
  </si>
  <si>
    <t>SourceID</t>
  </si>
  <si>
    <t>HNID</t>
  </si>
  <si>
    <t>nCIDs</t>
  </si>
  <si>
    <t>nodeNames</t>
  </si>
  <si>
    <t>node_nCIDs</t>
  </si>
  <si>
    <t>REST_URL</t>
  </si>
  <si>
    <t>EPA DSSTox</t>
  </si>
  <si>
    <t>dsstoxlist_tree</t>
  </si>
  <si>
    <t>[EPAPFASLITSEARCH] PFAS|EPA: Literature Search Completed:</t>
  </si>
  <si>
    <t>[PFASBIOMON] PFAS: List of PFAS Chemicals with human biomonitoring data</t>
  </si>
  <si>
    <t>https://pubchem.ncbi.nlm.nih.gov/rest/pug/classification/hnid/5562059/cids/TXT</t>
  </si>
  <si>
    <t>[PFASBUCK2011] PFAS|Buck et al. 2011 Suppl. Data</t>
  </si>
  <si>
    <t>https://pubchem.ncbi.nlm.nih.gov/rest/pug/classification/hnid/5562060/cids/TXT</t>
  </si>
  <si>
    <t>[PFASDEV1v1] PFAS|EPA PFAS chemicals without explicit structures</t>
  </si>
  <si>
    <t>https://pubchem.ncbi.nlm.nih.gov/rest/pug/classification/hnid/5562057/cids/TXT</t>
  </si>
  <si>
    <t>[PFASGLOBALWARMING] PFAS|GlobalWarming_Title40Part98</t>
  </si>
  <si>
    <t>https://pubchem.ncbi.nlm.nih.gov/rest/pug/classification/hnid/5562058/cids/TXT</t>
  </si>
  <si>
    <t>[PFASGLUEGE] PFAS|NORMAN: Overview of PFAS Uses from Gluge et al (2020)</t>
  </si>
  <si>
    <t>[PFASMARKUSH] PFAS|Markush Structures</t>
  </si>
  <si>
    <t>https://pubchem.ncbi.nlm.nih.gov/rest/pug/classification/hnid/5562061/cids/TXT</t>
  </si>
  <si>
    <t>[PFASMASTER] PFAS Master List of PFAS Substances</t>
  </si>
  <si>
    <t>[PFASMASTERLISTV2] PFAS: V2 PFAS Master List of PFAS Substances</t>
  </si>
  <si>
    <t>https://pubchem.ncbi.nlm.nih.gov/rest/pug/classification/hnid/5562062/cids/TXT</t>
  </si>
  <si>
    <t>[PFASSTRUCTV5] PFAS|EPA: PFAS structures in DSSTox (update August 2022)</t>
  </si>
  <si>
    <t>https://pubchem.ncbi.nlm.nih.gov/rest/pug/classification/hnid/5562063/cids/TXT</t>
  </si>
  <si>
    <t>[PFASTOXDB] PFAS:PFAS-Tox Database</t>
  </si>
  <si>
    <t>[PFASTRIER] PFAS|NORMAN: PFAS Community-Compiled List (Trier et al., 2015)</t>
  </si>
  <si>
    <t>[PFASUSES] PFAS|ARTICLE: Uses of PFAS substances</t>
  </si>
  <si>
    <t>https://pubchem.ncbi.nlm.nih.gov/rest/pug/classification/hnid/5562064/cids/TXT</t>
  </si>
  <si>
    <t>PFAS</t>
  </si>
  <si>
    <t>https://pubchem.ncbi.nlm.nih.gov/rest/pug/classification/hnid/4198080/cids/TXT</t>
  </si>
  <si>
    <t>n_CIDs_prev</t>
  </si>
  <si>
    <t>n_CIDs_equal</t>
  </si>
  <si>
    <t>nodeHNID_prev</t>
  </si>
  <si>
    <t>[PFASSTRUCTV4] PFAS|EPA: PFAS structures in DSSTox (update August 2021)</t>
  </si>
  <si>
    <t>[PFASDEV1v1] PFAS|EPA: PFAS chemicals without explicit structures</t>
  </si>
  <si>
    <t>[PFASGLOBALWARMING] PFAS: Global Warming Title 40 Part 98</t>
  </si>
  <si>
    <t>[PFASBUCK2011] PFAS: Buck et al. 2011 Suppl. Data</t>
  </si>
  <si>
    <t>[PFASMARKUSH] PFAS: Markush Structures</t>
  </si>
  <si>
    <t>https://comptox.epa.gov/dashboard/chemical-lists/PFASDEV1v1</t>
  </si>
  <si>
    <t>https://comptox.epa.gov/dashboard/chemical-lists/PFASGLOBALWARMING</t>
  </si>
  <si>
    <t>https://comptox.epa.gov/dashboard/chemical-lists/PFASBIOMON</t>
  </si>
  <si>
    <t>https://comptox.epa.gov/dashboard/chemical-lists/PFASBUCK2011</t>
  </si>
  <si>
    <t>https://comptox.epa.gov/dashboard/chemical-lists/PFASMARKUSH</t>
  </si>
  <si>
    <t>https://comptox.epa.gov/dashboard/chemical-lists/PFASMASTERLISTV2</t>
  </si>
  <si>
    <t>https://comptox.epa.gov/dashboard/chemical-lists/PFASSTRUCTV5</t>
  </si>
  <si>
    <t>PFAS listed in Table A-1 to Subpart A of Part 98 - Global Warming Potentials [100-Year Time Horizon] in the electronic code of Federal Regulations (e-CFR) (https://ecfr.io/Title-40/Part-98/Appendix#40:23.0.1.1.3.1.1.10.11)</t>
  </si>
  <si>
    <t>PFAS Chemicals with human biomonitoring data (levels in blood, urine, breast milk) from public sources. The data were gathered from over 40 public resources and assembled and curated into this list of chemicals.</t>
  </si>
  <si>
    <t xml:space="preserve">PFAS chemical list provided in Supplemental Data Table from Buck et al, 2011 publication (Perfluoroalkyl and polyfluoroalkyl substances in the environment: terminology, classification, and origins. Integrated environmental assessment and management, 7(4), 513-541) available for download here (https://setac.onlinelibrary.wiley.com/doi/abs/10.1002/ieam.258@10.1002/(ISSN)1551-3793.PFAS). </t>
  </si>
  <si>
    <t>PFASMASTER v2 is a consolidated list of PFAS substances representing the combined, deduplicated list of chemicals released with a particular version of the dashboard. This list represents combined lists as of July 17th 2020 as listed in full on the CompTox website (https://comptox.epa.gov/dashboard/chemical-lists/PFASMASTERLISTV2)</t>
  </si>
  <si>
    <t>not added for now, as empty</t>
  </si>
  <si>
    <t>List of PFAS chemicals without explicit structures - polymers and other UVCB chemicals. The list was assembled by searching on the following substring list: Perfluoro, Polyfluoro, Fluoroethylene, Fluoropropylene, Fluorobutene, Fluoropolymer, 'Ethene, 1,1,2,2-tetrafluoro' (the PTFE monomer unit), Chlorotrifluoroethylene, Difluoromethylene, Vinyl fluoride, Tetrafluoro, Pentafluoro, Hexafluoro, Heptafluoro, Octafluoro, Nonafluoro, Decafluoro, Dodecafluoro and filtering out chemical structures. This list remains under constant curation and expansion. Last Updated September 16th 2020.</t>
  </si>
  <si>
    <t>List consists of all records with a structure assigned, and using a combination of a set of substructural filters and percent of fluorine in the molecular formula ignoring all hydrogen atoms. For example, for a compound with the molecular formula C6HF9O6, the percent of fluorine excluding hydrogen contained in the formula would be 9F/(6C + 9F + 6O) = 42%. A threshold of 30% fluorine without hydrogen allows for inclusion of some of the complex highly fluorinated structures. The combination of the set of substructural filters (visible here - https://www.epa.gov/system/files/images/2022-05/PFAS_structures_based_on_Substructural_Elements_August_2021.jpg) are designed to be simple, reproducible and transparent, yet general enough to encompass the largest set of structures having sufficient levels of fluorination to potentially impart PFAS-type properties. The combination of substructural filters and threshold of percentage of fluorination were identified in the development of the manuscript 'A Proposed approach to defining per- and polyfluoroalkyl substances (PFAS) based on molecular structure and formula' by Gaines et al.</t>
  </si>
  <si>
    <t>List of all registered DSSTox Per- and Polyfluoroalkyl Substances (PFAS) created using ChemAxon's Markush structure-based query representations. Markush structures can be broad and represent typical PFAS categories or they can represent mixtures or polymers containing ambiguous or generalized structural elements (s.a., unknown location of substituent, or variable chain length). Each PFAS Markush registered with a unique DTXSID is considered a generalized substance or 'parent ID' that can be associated with one or many 'child IDs' (i.e., many parent-child mappings) within the full DSSTox database. These mixture or category DTXSIDs can be used to search and retrieve all currently registered DSSTox substances within the group, and offer an objective, transparent and reproducible structure-based means of defining a generalized set of chemicals. This list encompasses the content of another registered list (EPAPFASCAT), the latter containing only the subset representing category mappings.</t>
  </si>
  <si>
    <t>[PFASSTRUCTV4] PFAS|EPA: PFAS structures in DSSTox (update Aug 2021)</t>
  </si>
  <si>
    <t>nCID_prev</t>
  </si>
  <si>
    <t>prev_eq_now</t>
  </si>
  <si>
    <t>https://gitlab.lcsb.uni.lu/eci/pubchem/-/raw/master/annotations/pfas/PFAS_List_of_Lists/S100_PFASREACH.csv</t>
  </si>
  <si>
    <t>S100 | PFASREACH | List of PFAS identified in REACH 2019</t>
  </si>
  <si>
    <t>A list of 437 PFAS identified in Registration, Evaluation, Authorisation and Restriction of Chemicals (REACH) Reg. (EC) No 1272/2008 (https://eur-lex.europa.eu/eli/reg/2008/1272) list from September 2019. Of these, 17 are produced at &gt;1000 tonnes/year and 84 at &gt;10 tonnes per year for use in Europe. Collaborative effort between Hans Peter Arp (NGI) and Emma Schymanski (LCSB) within ZeroPM (EU H2020 grant 101036756, https://zeropm.eu/). Dataset DOI: 10.5281/zenodo.7426856</t>
  </si>
  <si>
    <t>https://doi.org/10.5281/zenodo.7426856</t>
  </si>
  <si>
    <t>[CCL5PFAS] WATER|EPA: Chemical Contaminants - CCL 5 PFAS subset</t>
  </si>
  <si>
    <t>https://pubchem.ncbi.nlm.nih.gov/rest/pug/classification/hnid/5565648/cids/TXT</t>
  </si>
  <si>
    <t>The Contaminant Candidate List (CCL) is a list of contaminants that are known or anticipated to occur in public water systems. EPA announced the Final Contaminant Candidate List 5 on November 2nd 2022</t>
  </si>
  <si>
    <t>https://comptox.epa.gov/dashboard/chemical-lists/CCL5PFAS</t>
  </si>
  <si>
    <t>indeed, none mapped anymore, but these are meant to be Markush</t>
  </si>
  <si>
    <t>indeed only one mapped now, should be none</t>
  </si>
  <si>
    <t xml:space="preserve"> S09 | PFASTRIER | PFAS Suspect List of fluorinated substances from X. Trier and colleagues</t>
  </si>
  <si>
    <t xml:space="preserve"> S14 | KEMIPFAS | PFAS Highly Fluorinated Substances List from KEMI</t>
  </si>
  <si>
    <t xml:space="preserve"> S25 | OECDPFAS | List of PFAS from the OECD</t>
  </si>
  <si>
    <t xml:space="preserve"> S46 | PFASNTREV19 | List of PFAS reported in Non-Target HRMS Studies from Liu et al 2019</t>
  </si>
  <si>
    <t xml:space="preserve"> S80 | PFASGLUEGE | Overview of PFAS Uses</t>
  </si>
  <si>
    <t xml:space="preserve"> S95 | PFASANEXCH | PFAS List from the NORMAN PFAS Analytical Exchange Activity</t>
  </si>
  <si>
    <t xml:space="preserve"> S96 | ECIPFAS | Updateable List to add PFAS Structures to Public Resources from ECI (UniLu)</t>
  </si>
  <si>
    <t>https://doi.org/10.1039/D2DD00019A</t>
  </si>
  <si>
    <t>The collection of PFAS suspect lists from OntoChem, described further here: https://doi.org/10.1039/D2DD00019A</t>
  </si>
  <si>
    <t>S102 | PARCPFAS | List of PFAS from PARC WP4</t>
  </si>
  <si>
    <t>A list of PFAS prioritized by Work Package 4 (WP4, Task 4.2) in the European Partnership for the Assessment of Risks from Chemicals (PARC; https://www.anses.fr/en/content/european-partnership-assessment-risks-chemicals-parc), provided by Stefano Polesello and Sara Valsecchi, Water Research Institute - National Research Council of Italy (IRSA-CNR; http://www.irsa.cnr.it/), Italy. Dataset DOI: 10.5281/zenodo.7576112</t>
  </si>
  <si>
    <t>https://doi.org/10.5281/zenodo.7576112</t>
  </si>
  <si>
    <t>https://gitlab.lcsb.uni.lu/eci/pubchem/-/raw/master/annotations/pfas/PFAS_List_of_Lists/S102_PARCPFAS.csv</t>
  </si>
  <si>
    <t>Reason</t>
  </si>
  <si>
    <t>Contains non-PFAS. Waiting on CompTox response</t>
  </si>
  <si>
    <t>S111 | PMTPFAS | Fluorine-containing Compounds in PMT Suspect Lists</t>
  </si>
  <si>
    <t>PMTPFAS is a list of fluorine-containing compounds extracted from existing suspect lists for PMT (persistent, mobile, toxic) compounds, currently S36 UBAPMT, S82 EAWAGPMT and S84 UFZHSFPMT. All entries contain fluorine but are not necessarily PFAS. Two salt entries were replaced with the F-containing parts only. Dataset DOI: 10.5281/zenodo.8417074</t>
  </si>
  <si>
    <t>https://doi.org/10.5281/zenodo.8417074</t>
  </si>
  <si>
    <t>https://gitlab.lcsb.uni.lu/eci/pubchem/-/raw/master/annotations/pfas/PFAS_List_of_Lists/S111_PMTPFAS.csv</t>
  </si>
  <si>
    <t>A suspect list of possible per- and polyfluoroalkyl substances (PFAS) aggregated from public sources and users, including peer-reviewed literature, patent literature, and public websites by The National Institute of Standards &amp; Technology (NIST), USA (Contact: Benjamin Place). The quality and accuracy of the compound names, structures, and other properties has not been validated. The National Institute of Standards &amp; Technology does not endorse or provide any assessment of confidence with the information provided. This is a full mapping of version 1.5.0 (released 2021-04-07), updated to 1.7 (revised 2023-01-05). To access the most up-to-date version go to https://data.nist.gov/od/id/mds2-2387 and download the file called 'PFAS Suspect List.xlsx'</t>
  </si>
  <si>
    <t>[PFASDEV1] PFAS|EPA PFAS chemicals without explicit structures v1</t>
  </si>
  <si>
    <t>[PFASDEV2] PFAS|EPA PFAS chemicals without explicit structures v2</t>
  </si>
  <si>
    <t>https://pubchem.ncbi.nlm.nih.gov/rest/pug/classification/hnid/11552143/cids/TXT</t>
  </si>
  <si>
    <t>[PFASDEV] PFAS|EPA PFAS chemicals without explicit structures</t>
  </si>
  <si>
    <t>https://pubchem.ncbi.nlm.nih.gov/rest/pug/classification/hnid/11552142/cids/TXT</t>
  </si>
  <si>
    <t>[PFASMASTER] PFAS Master List of PFAS Substances (RETIRED)</t>
  </si>
  <si>
    <t>No longer exists (the 39 are now in PFASDEV1)</t>
  </si>
  <si>
    <t>[PFAS8a7] PFAS|Toxic Substances Control Act Reporting and Recordkeeping Requirements for Perfluoroalkyl and Polyfluoroalkyl Substances: Section 8(a)(7) Rule List of Chemicals</t>
  </si>
  <si>
    <t>https://pubchem.ncbi.nlm.nih.gov/rest/pug/classification/hnid/12867510/cids/TXT</t>
  </si>
  <si>
    <t>[PFAS8a7] PFAS|Toxic Substances Control Act Reporting for PFAS: Section 8(a)(7) Rule List</t>
  </si>
  <si>
    <t>Toxic Substances Control Act Reporting and Recordkeeping Requirements for Perfluoroalkyl and Polyfluoroalkyl Substances: Section 8(a)(7) Rule List of Chemicals. List of PFAS chemicals that meets the TSCA section 8(a)(7) rule structural definition of PFAS. EPA promulgated a reporting and recordkeeping rule for perfluoroalkyl and polyfluoroalkyl substances (PFAS) under the Toxic Substances Control Act (TSCA) section 8(a)(7). Any entity who has manufactured a PFAS that is a TSCA chemical substance for commercial purposes in any year since January 1, 2011, is required to submit certain information to EPA. For the purpose of this TSCA section 8(a)(7) rule, EPA defines PFAS to include at least one of these three structures: 1) R-(CF2)-CF(R')R, where both the CF2 and CF moieties are saturated carbons; 2) R-CF2OCF2-R', where R and R' can either be F, O, or saturated carbons; 3) CF3C(CF3)R'R'', where R' and R can either be F or saturated carbons. The list includes substances on the EPA Comptox Chemicals Dashboard that meet this rule's structural definition of PFAS, including chemical substances from the TSCA Inventory and Low-Volume Exemption submissions that would meet the structural definition (~10% of the total number of compounds). While this list includes substances beyond the known TSCA universe to provide as comprehensive a list as possible to potential reporting entities, it is not exhaustive and does not contain polymers or UVCBs (Unknown or Variable compositions, Complex reaction products, and Biological materials) which may be covered by the rule. Note that the list could change as the chemicals included on the CompTox Chemicals Dashboard are expanded or otherwise as modified. Such changes will be noted and curated in a transparent manner.</t>
  </si>
  <si>
    <t>https://comptox.epa.gov/dashboard/chemical-lists/PFAS8a7</t>
  </si>
  <si>
    <t>S117 | PFASFCCDB | 140 PFAS from FCCdb</t>
  </si>
  <si>
    <t>https://doi.org/10.5281/zenodo.11065904</t>
  </si>
  <si>
    <t>https://gitlab.lcsb.uni.lu/eci/pubchem/-/raw/master/annotations/pfas/PFAS_List_of_Lists/S117_PFASFCCDB.csv</t>
  </si>
  <si>
    <t>A list of 140 PFAS from the Food Contact Chemical database (FCCdb - see S77), the database of intentionally added FCCs. Note that several of these entries are polymers and are not mapped to CIDs. Only seven of the 140 PFAS were also among the 68 PFAS found in the list of Migrating &amp; Extractable Food Contact Chemicals (FCCmigex - see S112). Details in Phelps et al (2024) DOI: 10.1021/acs.est.3c03702. Dataset DOI: 10.5281/zenodo.11065904</t>
  </si>
  <si>
    <t>S118 | PFASFCCMIGEX | 68 PFAS in Migrating &amp; Extractable Food Contact Chemicals</t>
  </si>
  <si>
    <t>List of the 68 PFASs identified in migrating and extractable food contact chemicals (FCCmigex- see S112) by the Food Packaging Forum based on 47 studies as published in Phelps et al (2024) DOI:10.1021/acs.est.3c03702. Dataset DOI: 10.5281/zenodo.11090482</t>
  </si>
  <si>
    <t>https://gitlab.lcsb.uni.lu/eci/pubchem/-/raw/master/annotations/pfas/PFAS_List_of_Lists/S118_PFASFCCMIGEX.csv</t>
  </si>
  <si>
    <t>https://doi.org/10.5281/zenodo.11090482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</si>
</sst>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theme="9"/>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applyNumberFormat="0" applyFill="0" applyBorder="0" applyAlignment="0" applyProtection="0"/>
  </cellStyleXfs>
  <cellXfs count="6">
    <xf numFmtId="0" fontId="0" fillId="0" borderId="0" xfId="0"/>
    <xf numFmtId="0" fontId="0" fillId="0" borderId="0" xfId="0" applyFill="1"/>
    <xf numFmtId="0" fontId="0" fillId="33" borderId="0" xfId="0" applyFill="1"/>
    <xf numFmtId="0" fontId="0" fillId="34" borderId="0" xfId="0" applyFill="1"/>
    <xf numFmtId="0" fontId="16" fillId="0" borderId="0" xfId="0" applyFont="1"/>
    <xf numFmtId="0" fontId="18" fillId="0" borderId="0" xfId="42"/>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doi.org/10.1039/D2DD00019A"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pubchem.ncbi.nlm.nih.gov/rest/pug/classification/hnid/5562057/cids/TXT"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78"/>
  <sheetViews>
    <sheetView tabSelected="1" workbookViewId="0">
      <pane xSplit="1" ySplit="1" topLeftCell="B62" activePane="bottomRight" state="frozen"/>
      <selection pane="topRight" activeCell="B1" sqref="B1"/>
      <selection pane="bottomLeft" activeCell="A2" sqref="A2"/>
      <selection pane="bottomRight" activeCell="C70" sqref="C70"/>
    </sheetView>
  </sheetViews>
  <sheetFormatPr defaultRowHeight="14.5" x14ac:dyDescent="0.35"/>
  <cols>
    <col min="2" max="2" width="18.54296875" customWidth="1"/>
  </cols>
  <sheetData>
    <row r="1" spans="1:10" x14ac:dyDescent="0.35">
      <c r="A1" t="s">
        <v>0</v>
      </c>
      <c r="B1" t="s">
        <v>1</v>
      </c>
      <c r="C1" t="s">
        <v>2</v>
      </c>
      <c r="D1" t="s">
        <v>3</v>
      </c>
      <c r="E1" t="s">
        <v>4</v>
      </c>
      <c r="F1" t="s">
        <v>5</v>
      </c>
      <c r="G1" t="s">
        <v>128</v>
      </c>
      <c r="H1" t="s">
        <v>6</v>
      </c>
      <c r="I1" t="s">
        <v>129</v>
      </c>
      <c r="J1" t="s">
        <v>179</v>
      </c>
    </row>
    <row r="2" spans="1:10" x14ac:dyDescent="0.35">
      <c r="A2">
        <v>1</v>
      </c>
      <c r="B2" t="s">
        <v>246</v>
      </c>
      <c r="C2" t="s">
        <v>251</v>
      </c>
      <c r="D2">
        <v>1</v>
      </c>
      <c r="J2" t="s">
        <v>180</v>
      </c>
    </row>
    <row r="3" spans="1:10" x14ac:dyDescent="0.35">
      <c r="A3">
        <v>2</v>
      </c>
      <c r="B3" t="s">
        <v>247</v>
      </c>
      <c r="C3" t="s">
        <v>334</v>
      </c>
      <c r="D3">
        <v>2</v>
      </c>
      <c r="E3">
        <v>1</v>
      </c>
      <c r="J3" s="5" t="s">
        <v>333</v>
      </c>
    </row>
    <row r="4" spans="1:10" x14ac:dyDescent="0.35">
      <c r="A4">
        <v>3</v>
      </c>
      <c r="B4" t="s">
        <v>248</v>
      </c>
      <c r="C4" t="s">
        <v>7</v>
      </c>
      <c r="D4">
        <v>2</v>
      </c>
      <c r="E4">
        <v>1</v>
      </c>
      <c r="J4" t="s">
        <v>181</v>
      </c>
    </row>
    <row r="5" spans="1:10" x14ac:dyDescent="0.35">
      <c r="A5">
        <v>4</v>
      </c>
      <c r="B5" t="s">
        <v>249</v>
      </c>
      <c r="C5" t="s">
        <v>8</v>
      </c>
      <c r="D5">
        <v>2</v>
      </c>
      <c r="E5">
        <v>1</v>
      </c>
      <c r="J5" t="s">
        <v>182</v>
      </c>
    </row>
    <row r="6" spans="1:10" x14ac:dyDescent="0.35">
      <c r="A6">
        <v>5</v>
      </c>
      <c r="B6" t="s">
        <v>250</v>
      </c>
      <c r="C6" t="s">
        <v>233</v>
      </c>
      <c r="D6">
        <v>2</v>
      </c>
      <c r="E6">
        <v>1</v>
      </c>
      <c r="J6" t="s">
        <v>232</v>
      </c>
    </row>
    <row r="7" spans="1:10" x14ac:dyDescent="0.35">
      <c r="A7">
        <v>6</v>
      </c>
      <c r="B7" t="s">
        <v>326</v>
      </c>
      <c r="C7" t="s">
        <v>9</v>
      </c>
      <c r="D7">
        <v>3</v>
      </c>
      <c r="E7">
        <v>3</v>
      </c>
      <c r="F7">
        <v>101</v>
      </c>
      <c r="G7" t="s">
        <v>10</v>
      </c>
      <c r="H7" t="s">
        <v>11</v>
      </c>
      <c r="I7">
        <v>468</v>
      </c>
      <c r="J7" t="s">
        <v>187</v>
      </c>
    </row>
    <row r="8" spans="1:10" x14ac:dyDescent="0.35">
      <c r="A8">
        <v>7</v>
      </c>
      <c r="B8" t="s">
        <v>327</v>
      </c>
      <c r="C8" t="s">
        <v>12</v>
      </c>
      <c r="D8">
        <v>3</v>
      </c>
      <c r="E8">
        <v>3</v>
      </c>
      <c r="F8">
        <v>101</v>
      </c>
      <c r="G8" t="s">
        <v>13</v>
      </c>
      <c r="H8" t="s">
        <v>14</v>
      </c>
      <c r="I8">
        <v>1344</v>
      </c>
      <c r="J8" t="s">
        <v>188</v>
      </c>
    </row>
    <row r="9" spans="1:10" x14ac:dyDescent="0.35">
      <c r="A9">
        <v>8</v>
      </c>
      <c r="B9" t="s">
        <v>328</v>
      </c>
      <c r="C9" t="s">
        <v>15</v>
      </c>
      <c r="D9">
        <v>3</v>
      </c>
      <c r="E9">
        <v>3</v>
      </c>
      <c r="F9">
        <v>101</v>
      </c>
      <c r="G9" t="s">
        <v>16</v>
      </c>
      <c r="H9" t="s">
        <v>17</v>
      </c>
      <c r="I9">
        <v>3692</v>
      </c>
      <c r="J9" t="s">
        <v>189</v>
      </c>
    </row>
    <row r="10" spans="1:10" x14ac:dyDescent="0.35">
      <c r="A10">
        <v>9</v>
      </c>
      <c r="B10" t="s">
        <v>329</v>
      </c>
      <c r="C10" t="s">
        <v>18</v>
      </c>
      <c r="D10">
        <v>3</v>
      </c>
      <c r="E10">
        <v>3</v>
      </c>
      <c r="F10">
        <v>101</v>
      </c>
      <c r="G10" t="s">
        <v>19</v>
      </c>
      <c r="H10" t="s">
        <v>20</v>
      </c>
      <c r="I10">
        <v>680</v>
      </c>
      <c r="J10" t="s">
        <v>190</v>
      </c>
    </row>
    <row r="11" spans="1:10" x14ac:dyDescent="0.35">
      <c r="A11">
        <v>10</v>
      </c>
      <c r="B11" t="s">
        <v>330</v>
      </c>
      <c r="C11" t="s">
        <v>21</v>
      </c>
      <c r="D11">
        <v>3</v>
      </c>
      <c r="E11">
        <v>3</v>
      </c>
      <c r="F11">
        <v>101</v>
      </c>
      <c r="G11" t="s">
        <v>22</v>
      </c>
      <c r="H11" t="s">
        <v>23</v>
      </c>
      <c r="I11">
        <v>1250</v>
      </c>
      <c r="J11" t="s">
        <v>185</v>
      </c>
    </row>
    <row r="12" spans="1:10" x14ac:dyDescent="0.35">
      <c r="A12">
        <v>11</v>
      </c>
      <c r="B12" t="s">
        <v>24</v>
      </c>
      <c r="C12" t="s">
        <v>25</v>
      </c>
      <c r="D12">
        <v>3</v>
      </c>
      <c r="E12">
        <v>4</v>
      </c>
      <c r="F12">
        <v>105</v>
      </c>
      <c r="G12">
        <v>4825507</v>
      </c>
      <c r="H12" t="s">
        <v>130</v>
      </c>
      <c r="I12">
        <f>VLOOKUP(G12,CompTox_PFAS_lists_20221013!G:H,2,FALSE)</f>
        <v>74</v>
      </c>
      <c r="J12" t="s">
        <v>196</v>
      </c>
    </row>
    <row r="13" spans="1:10" x14ac:dyDescent="0.35">
      <c r="A13">
        <v>12</v>
      </c>
      <c r="B13" t="s">
        <v>26</v>
      </c>
      <c r="C13" t="s">
        <v>27</v>
      </c>
      <c r="D13">
        <v>3</v>
      </c>
      <c r="E13">
        <v>4</v>
      </c>
      <c r="F13">
        <v>105</v>
      </c>
      <c r="G13">
        <v>4825508</v>
      </c>
      <c r="H13" t="s">
        <v>131</v>
      </c>
      <c r="I13">
        <f>VLOOKUP(G13,CompTox_PFAS_lists_20221013!G:H,2,FALSE)</f>
        <v>76</v>
      </c>
      <c r="J13" t="s">
        <v>197</v>
      </c>
    </row>
    <row r="14" spans="1:10" x14ac:dyDescent="0.35">
      <c r="A14">
        <v>13</v>
      </c>
      <c r="B14" t="s">
        <v>28</v>
      </c>
      <c r="C14" t="s">
        <v>29</v>
      </c>
      <c r="D14">
        <v>3</v>
      </c>
      <c r="E14">
        <v>4</v>
      </c>
      <c r="F14">
        <v>105</v>
      </c>
      <c r="G14">
        <v>4825509</v>
      </c>
      <c r="H14" t="s">
        <v>132</v>
      </c>
      <c r="I14">
        <v>0</v>
      </c>
      <c r="J14" t="s">
        <v>198</v>
      </c>
    </row>
    <row r="15" spans="1:10" x14ac:dyDescent="0.35">
      <c r="A15">
        <v>14</v>
      </c>
      <c r="B15" t="s">
        <v>30</v>
      </c>
      <c r="C15" t="s">
        <v>31</v>
      </c>
      <c r="D15">
        <v>3</v>
      </c>
      <c r="E15">
        <v>4</v>
      </c>
      <c r="F15">
        <v>105</v>
      </c>
      <c r="G15">
        <v>4825511</v>
      </c>
      <c r="H15" t="s">
        <v>133</v>
      </c>
      <c r="I15">
        <f>VLOOKUP(G15,CompTox_PFAS_lists_20221013!G:H,2,FALSE)</f>
        <v>19</v>
      </c>
      <c r="J15" t="s">
        <v>199</v>
      </c>
    </row>
    <row r="16" spans="1:10" x14ac:dyDescent="0.35">
      <c r="A16">
        <v>15</v>
      </c>
      <c r="B16" t="s">
        <v>32</v>
      </c>
      <c r="C16" t="s">
        <v>33</v>
      </c>
      <c r="D16">
        <v>3</v>
      </c>
      <c r="E16">
        <v>4</v>
      </c>
      <c r="F16">
        <v>105</v>
      </c>
      <c r="G16">
        <v>4825510</v>
      </c>
      <c r="H16" t="s">
        <v>134</v>
      </c>
      <c r="I16">
        <f>VLOOKUP(G16,CompTox_PFAS_lists_20221013!G:H,2,FALSE)</f>
        <v>26</v>
      </c>
      <c r="J16" t="s">
        <v>200</v>
      </c>
    </row>
    <row r="17" spans="1:10" x14ac:dyDescent="0.35">
      <c r="A17">
        <v>16</v>
      </c>
      <c r="B17" t="s">
        <v>34</v>
      </c>
      <c r="C17" t="s">
        <v>35</v>
      </c>
      <c r="D17">
        <v>3</v>
      </c>
      <c r="E17">
        <v>4</v>
      </c>
      <c r="F17">
        <v>105</v>
      </c>
      <c r="G17">
        <v>4825512</v>
      </c>
      <c r="H17" t="s">
        <v>135</v>
      </c>
      <c r="I17">
        <f>VLOOKUP(G17,CompTox_PFAS_lists_20221013!G:H,2,FALSE)</f>
        <v>9</v>
      </c>
      <c r="J17" t="s">
        <v>201</v>
      </c>
    </row>
    <row r="18" spans="1:10" x14ac:dyDescent="0.35">
      <c r="A18">
        <v>17</v>
      </c>
      <c r="B18" t="s">
        <v>36</v>
      </c>
      <c r="C18" t="s">
        <v>37</v>
      </c>
      <c r="D18">
        <v>3</v>
      </c>
      <c r="E18">
        <v>4</v>
      </c>
      <c r="F18">
        <v>105</v>
      </c>
      <c r="G18">
        <v>4825513</v>
      </c>
      <c r="H18" t="s">
        <v>136</v>
      </c>
      <c r="I18">
        <f>VLOOKUP(G18,CompTox_PFAS_lists_20221013!G:H,2,FALSE)</f>
        <v>43</v>
      </c>
      <c r="J18" t="s">
        <v>202</v>
      </c>
    </row>
    <row r="19" spans="1:10" x14ac:dyDescent="0.35">
      <c r="A19">
        <v>18</v>
      </c>
      <c r="B19" t="s">
        <v>38</v>
      </c>
      <c r="C19" t="s">
        <v>39</v>
      </c>
      <c r="D19">
        <v>3</v>
      </c>
      <c r="E19">
        <v>4</v>
      </c>
      <c r="F19">
        <v>105</v>
      </c>
      <c r="G19">
        <v>4825514</v>
      </c>
      <c r="H19" t="s">
        <v>137</v>
      </c>
      <c r="I19">
        <f>VLOOKUP(G19,CompTox_PFAS_lists_20221013!G:H,2,FALSE)</f>
        <v>427</v>
      </c>
      <c r="J19" t="s">
        <v>203</v>
      </c>
    </row>
    <row r="20" spans="1:10" x14ac:dyDescent="0.35">
      <c r="A20">
        <v>19</v>
      </c>
      <c r="B20" t="s">
        <v>40</v>
      </c>
      <c r="C20" t="s">
        <v>41</v>
      </c>
      <c r="D20">
        <v>3</v>
      </c>
      <c r="E20">
        <v>4</v>
      </c>
      <c r="F20">
        <v>105</v>
      </c>
      <c r="G20">
        <v>4825515</v>
      </c>
      <c r="H20" t="s">
        <v>138</v>
      </c>
      <c r="I20">
        <f>VLOOKUP(G20,CompTox_PFAS_lists_20221013!G:H,2,FALSE)</f>
        <v>23</v>
      </c>
      <c r="J20" t="s">
        <v>204</v>
      </c>
    </row>
    <row r="21" spans="1:10" x14ac:dyDescent="0.35">
      <c r="A21">
        <v>20</v>
      </c>
      <c r="B21" t="s">
        <v>42</v>
      </c>
      <c r="C21" t="s">
        <v>43</v>
      </c>
      <c r="D21">
        <v>3</v>
      </c>
      <c r="E21">
        <v>4</v>
      </c>
      <c r="F21">
        <v>105</v>
      </c>
      <c r="G21">
        <v>4825516</v>
      </c>
      <c r="H21" t="s">
        <v>156</v>
      </c>
      <c r="I21">
        <f>VLOOKUP(G21,CompTox_PFAS_lists_20221013!G:H,2,FALSE)</f>
        <v>23</v>
      </c>
      <c r="J21" t="s">
        <v>205</v>
      </c>
    </row>
    <row r="22" spans="1:10" x14ac:dyDescent="0.35">
      <c r="A22">
        <v>21</v>
      </c>
      <c r="B22" t="s">
        <v>44</v>
      </c>
      <c r="C22" t="s">
        <v>45</v>
      </c>
      <c r="D22">
        <v>3</v>
      </c>
      <c r="E22">
        <v>4</v>
      </c>
      <c r="F22">
        <v>105</v>
      </c>
      <c r="G22">
        <v>4825517</v>
      </c>
      <c r="H22" t="s">
        <v>139</v>
      </c>
      <c r="I22">
        <f>VLOOKUP(G22,CompTox_PFAS_lists_20221013!G:H,2,FALSE)</f>
        <v>24</v>
      </c>
      <c r="J22" t="s">
        <v>206</v>
      </c>
    </row>
    <row r="23" spans="1:10" x14ac:dyDescent="0.35">
      <c r="A23">
        <v>22</v>
      </c>
      <c r="B23" t="s">
        <v>46</v>
      </c>
      <c r="C23" t="s">
        <v>47</v>
      </c>
      <c r="D23">
        <v>3</v>
      </c>
      <c r="E23">
        <v>4</v>
      </c>
      <c r="F23">
        <v>105</v>
      </c>
      <c r="G23">
        <v>4825518</v>
      </c>
      <c r="H23" t="s">
        <v>140</v>
      </c>
      <c r="I23">
        <f>VLOOKUP(G23,CompTox_PFAS_lists_20221013!G:H,2,FALSE)</f>
        <v>165</v>
      </c>
      <c r="J23" t="s">
        <v>207</v>
      </c>
    </row>
    <row r="24" spans="1:10" x14ac:dyDescent="0.35">
      <c r="A24">
        <v>23</v>
      </c>
      <c r="B24" t="s">
        <v>48</v>
      </c>
      <c r="C24" t="s">
        <v>49</v>
      </c>
      <c r="D24">
        <v>3</v>
      </c>
      <c r="E24">
        <v>4</v>
      </c>
      <c r="F24">
        <v>105</v>
      </c>
      <c r="G24">
        <v>4825519</v>
      </c>
      <c r="H24" t="s">
        <v>141</v>
      </c>
      <c r="I24">
        <f>VLOOKUP(G24,CompTox_PFAS_lists_20221013!G:H,2,FALSE)</f>
        <v>193</v>
      </c>
      <c r="J24" t="s">
        <v>208</v>
      </c>
    </row>
    <row r="25" spans="1:10" x14ac:dyDescent="0.35">
      <c r="A25">
        <v>24</v>
      </c>
      <c r="B25" t="s">
        <v>50</v>
      </c>
      <c r="C25" t="s">
        <v>51</v>
      </c>
      <c r="D25">
        <v>3</v>
      </c>
      <c r="E25">
        <v>4</v>
      </c>
      <c r="F25">
        <v>105</v>
      </c>
      <c r="G25">
        <v>4825520</v>
      </c>
      <c r="H25" t="s">
        <v>142</v>
      </c>
      <c r="I25">
        <f>VLOOKUP(G25,CompTox_PFAS_lists_20221013!G:H,2,FALSE)</f>
        <v>9</v>
      </c>
      <c r="J25" t="s">
        <v>209</v>
      </c>
    </row>
    <row r="26" spans="1:10" x14ac:dyDescent="0.35">
      <c r="A26">
        <v>25</v>
      </c>
      <c r="B26" t="s">
        <v>52</v>
      </c>
      <c r="C26" t="s">
        <v>53</v>
      </c>
      <c r="D26">
        <v>3</v>
      </c>
      <c r="E26">
        <v>4</v>
      </c>
      <c r="F26">
        <v>105</v>
      </c>
      <c r="G26">
        <v>4825521</v>
      </c>
      <c r="H26" t="s">
        <v>143</v>
      </c>
      <c r="I26">
        <f>VLOOKUP(G26,CompTox_PFAS_lists_20221013!G:H,2,FALSE)</f>
        <v>31</v>
      </c>
      <c r="J26" t="s">
        <v>210</v>
      </c>
    </row>
    <row r="27" spans="1:10" x14ac:dyDescent="0.35">
      <c r="A27">
        <v>26</v>
      </c>
      <c r="B27" t="s">
        <v>54</v>
      </c>
      <c r="C27" t="s">
        <v>55</v>
      </c>
      <c r="D27">
        <v>3</v>
      </c>
      <c r="E27">
        <v>4</v>
      </c>
      <c r="F27">
        <v>105</v>
      </c>
      <c r="G27">
        <v>4825618</v>
      </c>
      <c r="H27" t="s">
        <v>144</v>
      </c>
      <c r="I27">
        <v>39</v>
      </c>
      <c r="J27" t="s">
        <v>211</v>
      </c>
    </row>
    <row r="28" spans="1:10" x14ac:dyDescent="0.35">
      <c r="A28">
        <v>27</v>
      </c>
      <c r="B28" t="s">
        <v>56</v>
      </c>
      <c r="C28" t="s">
        <v>57</v>
      </c>
      <c r="D28">
        <v>3</v>
      </c>
      <c r="E28">
        <v>4</v>
      </c>
      <c r="F28">
        <v>105</v>
      </c>
      <c r="G28">
        <v>4825619</v>
      </c>
      <c r="H28" t="s">
        <v>157</v>
      </c>
      <c r="I28">
        <v>483</v>
      </c>
      <c r="J28" t="s">
        <v>212</v>
      </c>
    </row>
    <row r="29" spans="1:10" x14ac:dyDescent="0.35">
      <c r="A29">
        <v>28</v>
      </c>
      <c r="B29" t="s">
        <v>58</v>
      </c>
      <c r="C29" t="s">
        <v>59</v>
      </c>
      <c r="D29">
        <v>3</v>
      </c>
      <c r="E29">
        <v>4</v>
      </c>
      <c r="F29">
        <v>105</v>
      </c>
      <c r="G29">
        <v>4825620</v>
      </c>
      <c r="H29" t="s">
        <v>145</v>
      </c>
      <c r="I29">
        <f>VLOOKUP(G29,CompTox_PFAS_lists_20221013!G:H,2,FALSE)</f>
        <v>182</v>
      </c>
      <c r="J29" t="s">
        <v>213</v>
      </c>
    </row>
    <row r="30" spans="1:10" x14ac:dyDescent="0.35">
      <c r="A30">
        <v>29</v>
      </c>
      <c r="B30" t="s">
        <v>60</v>
      </c>
      <c r="C30" t="s">
        <v>61</v>
      </c>
      <c r="D30">
        <v>3</v>
      </c>
      <c r="E30">
        <v>4</v>
      </c>
      <c r="F30">
        <v>105</v>
      </c>
      <c r="G30">
        <v>4825621</v>
      </c>
      <c r="H30" t="s">
        <v>146</v>
      </c>
      <c r="I30">
        <v>1499</v>
      </c>
      <c r="J30" t="s">
        <v>214</v>
      </c>
    </row>
    <row r="31" spans="1:10" x14ac:dyDescent="0.35">
      <c r="A31">
        <v>30</v>
      </c>
      <c r="B31" t="s">
        <v>62</v>
      </c>
      <c r="C31" t="s">
        <v>63</v>
      </c>
      <c r="D31">
        <v>3</v>
      </c>
      <c r="E31">
        <v>4</v>
      </c>
      <c r="F31">
        <v>105</v>
      </c>
      <c r="G31">
        <v>4825622</v>
      </c>
      <c r="H31" t="s">
        <v>147</v>
      </c>
      <c r="I31">
        <f>VLOOKUP(G31,CompTox_PFAS_lists_20221013!G:H,2,FALSE)</f>
        <v>38</v>
      </c>
      <c r="J31" t="s">
        <v>215</v>
      </c>
    </row>
    <row r="32" spans="1:10" x14ac:dyDescent="0.35">
      <c r="A32">
        <v>31</v>
      </c>
      <c r="B32" t="s">
        <v>64</v>
      </c>
      <c r="C32" t="s">
        <v>65</v>
      </c>
      <c r="D32">
        <v>3</v>
      </c>
      <c r="E32">
        <v>4</v>
      </c>
      <c r="F32">
        <v>105</v>
      </c>
      <c r="G32">
        <v>4825623</v>
      </c>
      <c r="H32" t="s">
        <v>158</v>
      </c>
      <c r="I32">
        <v>10740</v>
      </c>
      <c r="J32" t="s">
        <v>216</v>
      </c>
    </row>
    <row r="33" spans="1:10" x14ac:dyDescent="0.35">
      <c r="A33">
        <v>32</v>
      </c>
      <c r="B33" t="s">
        <v>66</v>
      </c>
      <c r="C33" t="s">
        <v>67</v>
      </c>
      <c r="D33">
        <v>3</v>
      </c>
      <c r="E33">
        <v>4</v>
      </c>
      <c r="F33">
        <v>105</v>
      </c>
      <c r="G33">
        <v>4825624</v>
      </c>
      <c r="H33" t="s">
        <v>148</v>
      </c>
      <c r="I33">
        <v>202</v>
      </c>
      <c r="J33" t="s">
        <v>217</v>
      </c>
    </row>
    <row r="34" spans="1:10" x14ac:dyDescent="0.35">
      <c r="A34">
        <v>33</v>
      </c>
      <c r="B34" t="s">
        <v>68</v>
      </c>
      <c r="C34" t="s">
        <v>69</v>
      </c>
      <c r="D34">
        <v>3</v>
      </c>
      <c r="E34">
        <v>4</v>
      </c>
      <c r="F34">
        <v>105</v>
      </c>
      <c r="G34">
        <v>4825625</v>
      </c>
      <c r="H34" t="s">
        <v>149</v>
      </c>
      <c r="I34">
        <f>VLOOKUP(G34,CompTox_PFAS_lists_20221013!G:H,2,FALSE)</f>
        <v>127</v>
      </c>
      <c r="J34" t="s">
        <v>218</v>
      </c>
    </row>
    <row r="35" spans="1:10" x14ac:dyDescent="0.35">
      <c r="A35">
        <v>34</v>
      </c>
      <c r="B35" t="s">
        <v>70</v>
      </c>
      <c r="C35" t="s">
        <v>165</v>
      </c>
      <c r="D35">
        <v>3</v>
      </c>
      <c r="E35">
        <v>4</v>
      </c>
      <c r="F35">
        <v>105</v>
      </c>
      <c r="G35">
        <v>4825626</v>
      </c>
      <c r="H35" t="s">
        <v>150</v>
      </c>
      <c r="I35">
        <v>3722</v>
      </c>
      <c r="J35" t="s">
        <v>219</v>
      </c>
    </row>
    <row r="36" spans="1:10" x14ac:dyDescent="0.35">
      <c r="A36">
        <v>35</v>
      </c>
      <c r="B36" t="s">
        <v>71</v>
      </c>
      <c r="C36" t="s">
        <v>72</v>
      </c>
      <c r="D36">
        <v>3</v>
      </c>
      <c r="E36">
        <v>4</v>
      </c>
      <c r="F36">
        <v>105</v>
      </c>
      <c r="G36">
        <v>4825627</v>
      </c>
      <c r="H36" t="s">
        <v>151</v>
      </c>
      <c r="I36">
        <v>3203</v>
      </c>
      <c r="J36" t="s">
        <v>220</v>
      </c>
    </row>
    <row r="37" spans="1:10" x14ac:dyDescent="0.35">
      <c r="A37">
        <v>36</v>
      </c>
      <c r="B37" t="s">
        <v>73</v>
      </c>
      <c r="C37" t="s">
        <v>74</v>
      </c>
      <c r="D37">
        <v>3</v>
      </c>
      <c r="E37">
        <v>4</v>
      </c>
      <c r="F37">
        <v>105</v>
      </c>
      <c r="G37">
        <v>4825628</v>
      </c>
      <c r="H37" t="s">
        <v>152</v>
      </c>
      <c r="I37">
        <f>VLOOKUP(G37,CompTox_PFAS_lists_20221013!G:H,2,FALSE)</f>
        <v>8</v>
      </c>
      <c r="J37" t="s">
        <v>221</v>
      </c>
    </row>
    <row r="38" spans="1:10" x14ac:dyDescent="0.35">
      <c r="A38">
        <v>37</v>
      </c>
      <c r="B38" t="s">
        <v>75</v>
      </c>
      <c r="C38" t="s">
        <v>76</v>
      </c>
      <c r="D38">
        <v>3</v>
      </c>
      <c r="E38">
        <v>4</v>
      </c>
      <c r="F38">
        <v>105</v>
      </c>
      <c r="G38">
        <v>4825629</v>
      </c>
      <c r="H38" t="s">
        <v>153</v>
      </c>
      <c r="I38">
        <v>14701</v>
      </c>
      <c r="J38" t="s">
        <v>222</v>
      </c>
    </row>
    <row r="39" spans="1:10" x14ac:dyDescent="0.35">
      <c r="A39">
        <v>38</v>
      </c>
      <c r="B39" t="s">
        <v>77</v>
      </c>
      <c r="C39" t="s">
        <v>78</v>
      </c>
      <c r="D39">
        <v>3</v>
      </c>
      <c r="E39">
        <v>4</v>
      </c>
      <c r="F39">
        <v>105</v>
      </c>
      <c r="G39">
        <v>5539486</v>
      </c>
      <c r="H39" s="1" t="s">
        <v>242</v>
      </c>
      <c r="I39">
        <v>4333</v>
      </c>
      <c r="J39" t="s">
        <v>223</v>
      </c>
    </row>
    <row r="40" spans="1:10" x14ac:dyDescent="0.35">
      <c r="A40">
        <v>39</v>
      </c>
      <c r="B40" t="s">
        <v>79</v>
      </c>
      <c r="C40" t="s">
        <v>80</v>
      </c>
      <c r="D40">
        <v>3</v>
      </c>
      <c r="E40">
        <v>4</v>
      </c>
      <c r="F40">
        <v>105</v>
      </c>
      <c r="G40">
        <v>5539487</v>
      </c>
      <c r="H40" s="1" t="s">
        <v>243</v>
      </c>
      <c r="I40">
        <v>6614</v>
      </c>
      <c r="J40" t="s">
        <v>224</v>
      </c>
    </row>
    <row r="41" spans="1:10" x14ac:dyDescent="0.35">
      <c r="A41">
        <v>40</v>
      </c>
      <c r="B41" t="s">
        <v>81</v>
      </c>
      <c r="C41" t="s">
        <v>82</v>
      </c>
      <c r="D41">
        <v>3</v>
      </c>
      <c r="E41">
        <v>4</v>
      </c>
      <c r="F41">
        <v>105</v>
      </c>
      <c r="G41">
        <v>5539488</v>
      </c>
      <c r="H41" s="1" t="s">
        <v>244</v>
      </c>
      <c r="I41">
        <v>8121</v>
      </c>
      <c r="J41" t="s">
        <v>225</v>
      </c>
    </row>
    <row r="42" spans="1:10" x14ac:dyDescent="0.35">
      <c r="A42">
        <v>41</v>
      </c>
      <c r="B42" t="s">
        <v>83</v>
      </c>
      <c r="C42" t="s">
        <v>84</v>
      </c>
      <c r="D42">
        <v>3</v>
      </c>
      <c r="E42">
        <v>4</v>
      </c>
      <c r="F42">
        <v>105</v>
      </c>
      <c r="G42">
        <v>4825634</v>
      </c>
      <c r="H42" t="s">
        <v>154</v>
      </c>
      <c r="I42">
        <f>VLOOKUP(G42,CompTox_PFAS_lists_20221013!G:H,2,FALSE)</f>
        <v>38</v>
      </c>
      <c r="J42" t="s">
        <v>226</v>
      </c>
    </row>
    <row r="43" spans="1:10" x14ac:dyDescent="0.35">
      <c r="A43">
        <v>42</v>
      </c>
      <c r="B43" t="s">
        <v>85</v>
      </c>
      <c r="C43" t="s">
        <v>86</v>
      </c>
      <c r="D43">
        <v>3</v>
      </c>
      <c r="E43">
        <v>4</v>
      </c>
      <c r="F43">
        <v>105</v>
      </c>
      <c r="G43">
        <v>4825636</v>
      </c>
      <c r="H43" t="s">
        <v>155</v>
      </c>
      <c r="I43">
        <v>98</v>
      </c>
      <c r="J43" t="s">
        <v>227</v>
      </c>
    </row>
    <row r="44" spans="1:10" x14ac:dyDescent="0.35">
      <c r="A44">
        <v>43</v>
      </c>
      <c r="B44" t="s">
        <v>173</v>
      </c>
      <c r="C44" t="s">
        <v>174</v>
      </c>
      <c r="D44">
        <v>3</v>
      </c>
      <c r="E44">
        <v>4</v>
      </c>
      <c r="F44">
        <v>105</v>
      </c>
      <c r="G44">
        <v>4825637</v>
      </c>
      <c r="H44" t="s">
        <v>159</v>
      </c>
      <c r="I44">
        <f>VLOOKUP(G44,CompTox_PFAS_lists_20221013!G:H,2,FALSE)</f>
        <v>592</v>
      </c>
      <c r="J44" t="s">
        <v>228</v>
      </c>
    </row>
    <row r="45" spans="1:10" x14ac:dyDescent="0.35">
      <c r="A45">
        <v>44</v>
      </c>
      <c r="B45" t="s">
        <v>87</v>
      </c>
      <c r="C45" t="s">
        <v>88</v>
      </c>
      <c r="D45">
        <v>3</v>
      </c>
      <c r="E45">
        <v>5</v>
      </c>
      <c r="F45">
        <v>86</v>
      </c>
      <c r="G45" t="s">
        <v>89</v>
      </c>
      <c r="H45" t="s">
        <v>90</v>
      </c>
      <c r="I45">
        <v>120</v>
      </c>
      <c r="J45" t="s">
        <v>229</v>
      </c>
    </row>
    <row r="46" spans="1:10" x14ac:dyDescent="0.35">
      <c r="A46">
        <v>45</v>
      </c>
      <c r="B46" t="s">
        <v>91</v>
      </c>
      <c r="C46" t="s">
        <v>92</v>
      </c>
      <c r="D46">
        <v>3</v>
      </c>
      <c r="E46">
        <v>5</v>
      </c>
      <c r="F46">
        <v>2</v>
      </c>
      <c r="G46" t="s">
        <v>93</v>
      </c>
      <c r="H46" t="s">
        <v>94</v>
      </c>
      <c r="I46">
        <v>1372</v>
      </c>
      <c r="J46" t="s">
        <v>230</v>
      </c>
    </row>
    <row r="47" spans="1:10" x14ac:dyDescent="0.35">
      <c r="A47">
        <v>46</v>
      </c>
      <c r="B47" t="s">
        <v>172</v>
      </c>
      <c r="C47" t="s">
        <v>95</v>
      </c>
      <c r="D47">
        <v>3</v>
      </c>
      <c r="E47">
        <v>5</v>
      </c>
      <c r="F47">
        <v>1</v>
      </c>
      <c r="G47" t="s">
        <v>96</v>
      </c>
      <c r="H47" t="s">
        <v>97</v>
      </c>
      <c r="I47">
        <v>420</v>
      </c>
      <c r="J47" t="s">
        <v>231</v>
      </c>
    </row>
    <row r="48" spans="1:10" x14ac:dyDescent="0.35">
      <c r="A48">
        <v>47</v>
      </c>
      <c r="B48" t="s">
        <v>98</v>
      </c>
      <c r="C48" t="s">
        <v>99</v>
      </c>
      <c r="D48">
        <v>4</v>
      </c>
      <c r="E48">
        <v>46</v>
      </c>
      <c r="F48">
        <v>1</v>
      </c>
      <c r="G48" t="s">
        <v>100</v>
      </c>
      <c r="H48" t="s">
        <v>101</v>
      </c>
      <c r="I48">
        <v>40</v>
      </c>
      <c r="J48" t="s">
        <v>231</v>
      </c>
    </row>
    <row r="49" spans="1:10" x14ac:dyDescent="0.35">
      <c r="A49">
        <v>48</v>
      </c>
      <c r="B49" t="s">
        <v>102</v>
      </c>
      <c r="C49" t="s">
        <v>103</v>
      </c>
      <c r="D49">
        <v>4</v>
      </c>
      <c r="E49">
        <v>46</v>
      </c>
      <c r="F49">
        <v>1</v>
      </c>
      <c r="G49" t="s">
        <v>104</v>
      </c>
      <c r="H49" t="s">
        <v>105</v>
      </c>
      <c r="I49">
        <v>30</v>
      </c>
      <c r="J49" t="s">
        <v>231</v>
      </c>
    </row>
    <row r="50" spans="1:10" x14ac:dyDescent="0.35">
      <c r="A50">
        <v>49</v>
      </c>
      <c r="B50" t="s">
        <v>106</v>
      </c>
      <c r="C50" t="s">
        <v>107</v>
      </c>
      <c r="D50">
        <v>4</v>
      </c>
      <c r="E50">
        <v>46</v>
      </c>
      <c r="F50">
        <v>1</v>
      </c>
      <c r="G50" t="s">
        <v>108</v>
      </c>
      <c r="H50" t="s">
        <v>109</v>
      </c>
      <c r="I50">
        <v>104</v>
      </c>
      <c r="J50" t="s">
        <v>231</v>
      </c>
    </row>
    <row r="51" spans="1:10" x14ac:dyDescent="0.35">
      <c r="A51">
        <v>50</v>
      </c>
      <c r="B51" t="s">
        <v>110</v>
      </c>
      <c r="C51" t="s">
        <v>111</v>
      </c>
      <c r="D51">
        <v>4</v>
      </c>
      <c r="E51">
        <v>46</v>
      </c>
      <c r="F51">
        <v>1</v>
      </c>
      <c r="G51" t="s">
        <v>112</v>
      </c>
      <c r="H51" t="s">
        <v>113</v>
      </c>
      <c r="I51">
        <v>121</v>
      </c>
      <c r="J51" t="s">
        <v>231</v>
      </c>
    </row>
    <row r="52" spans="1:10" x14ac:dyDescent="0.35">
      <c r="A52">
        <v>51</v>
      </c>
      <c r="B52" t="s">
        <v>114</v>
      </c>
      <c r="C52" t="s">
        <v>169</v>
      </c>
      <c r="D52">
        <v>3</v>
      </c>
      <c r="E52">
        <v>3</v>
      </c>
      <c r="F52">
        <v>101</v>
      </c>
      <c r="H52" t="s">
        <v>115</v>
      </c>
      <c r="I52">
        <v>4240</v>
      </c>
      <c r="J52" t="s">
        <v>186</v>
      </c>
    </row>
    <row r="53" spans="1:10" x14ac:dyDescent="0.35">
      <c r="A53">
        <v>52</v>
      </c>
      <c r="B53" t="s">
        <v>116</v>
      </c>
      <c r="C53" t="s">
        <v>170</v>
      </c>
      <c r="D53">
        <v>3</v>
      </c>
      <c r="E53">
        <v>3</v>
      </c>
      <c r="F53">
        <v>101</v>
      </c>
      <c r="H53" t="s">
        <v>117</v>
      </c>
      <c r="I53">
        <v>290</v>
      </c>
      <c r="J53" t="s">
        <v>191</v>
      </c>
    </row>
    <row r="54" spans="1:10" x14ac:dyDescent="0.35">
      <c r="A54">
        <v>53</v>
      </c>
      <c r="B54" t="s">
        <v>118</v>
      </c>
      <c r="C54" t="s">
        <v>171</v>
      </c>
      <c r="D54">
        <v>3</v>
      </c>
      <c r="E54">
        <v>3</v>
      </c>
      <c r="F54">
        <v>101</v>
      </c>
      <c r="H54" t="s">
        <v>119</v>
      </c>
      <c r="I54">
        <v>318</v>
      </c>
      <c r="J54" t="s">
        <v>192</v>
      </c>
    </row>
    <row r="55" spans="1:10" x14ac:dyDescent="0.35">
      <c r="A55">
        <v>54</v>
      </c>
      <c r="B55" t="s">
        <v>120</v>
      </c>
      <c r="C55" t="s">
        <v>121</v>
      </c>
      <c r="D55">
        <v>3</v>
      </c>
      <c r="E55">
        <v>2</v>
      </c>
      <c r="H55" t="s">
        <v>122</v>
      </c>
      <c r="I55">
        <v>26811</v>
      </c>
      <c r="J55" t="s">
        <v>333</v>
      </c>
    </row>
    <row r="56" spans="1:10" x14ac:dyDescent="0.35">
      <c r="A56">
        <v>55</v>
      </c>
      <c r="B56" t="s">
        <v>123</v>
      </c>
      <c r="C56" t="s">
        <v>124</v>
      </c>
      <c r="D56">
        <v>3</v>
      </c>
      <c r="E56">
        <v>2</v>
      </c>
      <c r="H56" t="s">
        <v>125</v>
      </c>
      <c r="I56">
        <v>4115</v>
      </c>
      <c r="J56" t="s">
        <v>333</v>
      </c>
    </row>
    <row r="57" spans="1:10" x14ac:dyDescent="0.35">
      <c r="A57">
        <v>56</v>
      </c>
      <c r="B57" t="s">
        <v>252</v>
      </c>
      <c r="C57" t="s">
        <v>126</v>
      </c>
      <c r="D57">
        <v>3</v>
      </c>
      <c r="E57">
        <v>2</v>
      </c>
      <c r="H57" t="s">
        <v>127</v>
      </c>
      <c r="I57">
        <v>3433</v>
      </c>
      <c r="J57" t="s">
        <v>333</v>
      </c>
    </row>
    <row r="58" spans="1:10" x14ac:dyDescent="0.35">
      <c r="A58">
        <v>57</v>
      </c>
      <c r="B58" t="s">
        <v>160</v>
      </c>
      <c r="C58" t="s">
        <v>166</v>
      </c>
      <c r="D58">
        <v>3</v>
      </c>
      <c r="E58">
        <v>4</v>
      </c>
      <c r="F58">
        <v>105</v>
      </c>
      <c r="G58">
        <v>5539489</v>
      </c>
      <c r="H58" s="1" t="s">
        <v>245</v>
      </c>
      <c r="I58">
        <v>10739</v>
      </c>
      <c r="J58" t="s">
        <v>193</v>
      </c>
    </row>
    <row r="59" spans="1:10" x14ac:dyDescent="0.35">
      <c r="A59">
        <v>58</v>
      </c>
      <c r="B59" t="s">
        <v>164</v>
      </c>
      <c r="C59" t="s">
        <v>167</v>
      </c>
      <c r="D59">
        <v>3</v>
      </c>
      <c r="E59">
        <v>4</v>
      </c>
      <c r="F59">
        <v>105</v>
      </c>
      <c r="G59">
        <v>4825635</v>
      </c>
      <c r="H59" t="s">
        <v>161</v>
      </c>
      <c r="I59">
        <f>VLOOKUP(G59,CompTox_PFAS_lists_20221013!G:H,2,FALSE)</f>
        <v>43</v>
      </c>
      <c r="J59" t="s">
        <v>194</v>
      </c>
    </row>
    <row r="60" spans="1:10" x14ac:dyDescent="0.35">
      <c r="A60">
        <v>59</v>
      </c>
      <c r="B60" t="s">
        <v>162</v>
      </c>
      <c r="C60" t="s">
        <v>168</v>
      </c>
      <c r="D60">
        <v>3</v>
      </c>
      <c r="E60">
        <v>4</v>
      </c>
      <c r="F60">
        <v>105</v>
      </c>
      <c r="G60">
        <v>4972316</v>
      </c>
      <c r="H60" t="s">
        <v>163</v>
      </c>
      <c r="I60">
        <v>3360</v>
      </c>
      <c r="J60" t="s">
        <v>195</v>
      </c>
    </row>
    <row r="61" spans="1:10" x14ac:dyDescent="0.35">
      <c r="A61">
        <v>60</v>
      </c>
      <c r="B61" t="s">
        <v>331</v>
      </c>
      <c r="C61" t="s">
        <v>177</v>
      </c>
      <c r="D61">
        <v>3</v>
      </c>
      <c r="E61">
        <v>3</v>
      </c>
      <c r="F61">
        <v>101</v>
      </c>
      <c r="H61" t="s">
        <v>175</v>
      </c>
      <c r="I61">
        <v>94</v>
      </c>
      <c r="J61" t="s">
        <v>184</v>
      </c>
    </row>
    <row r="62" spans="1:10" x14ac:dyDescent="0.35">
      <c r="A62">
        <v>61</v>
      </c>
      <c r="B62" t="s">
        <v>332</v>
      </c>
      <c r="C62" t="s">
        <v>178</v>
      </c>
      <c r="D62">
        <v>3</v>
      </c>
      <c r="E62">
        <v>3</v>
      </c>
      <c r="F62">
        <v>101</v>
      </c>
      <c r="H62" t="s">
        <v>176</v>
      </c>
      <c r="I62">
        <v>258</v>
      </c>
      <c r="J62" t="s">
        <v>183</v>
      </c>
    </row>
    <row r="63" spans="1:10" x14ac:dyDescent="0.35">
      <c r="A63">
        <v>62</v>
      </c>
      <c r="B63" t="s">
        <v>234</v>
      </c>
      <c r="C63" t="s">
        <v>236</v>
      </c>
      <c r="D63">
        <v>3</v>
      </c>
      <c r="E63">
        <v>2</v>
      </c>
      <c r="H63" t="s">
        <v>239</v>
      </c>
      <c r="I63">
        <v>1773963</v>
      </c>
      <c r="J63" t="s">
        <v>333</v>
      </c>
    </row>
    <row r="64" spans="1:10" x14ac:dyDescent="0.35">
      <c r="A64">
        <v>63</v>
      </c>
      <c r="B64" t="s">
        <v>235</v>
      </c>
      <c r="C64" t="s">
        <v>237</v>
      </c>
      <c r="D64">
        <v>3</v>
      </c>
      <c r="E64">
        <v>2</v>
      </c>
      <c r="H64" t="s">
        <v>240</v>
      </c>
      <c r="I64">
        <v>73773</v>
      </c>
      <c r="J64" t="s">
        <v>333</v>
      </c>
    </row>
    <row r="65" spans="1:10" x14ac:dyDescent="0.35">
      <c r="A65">
        <v>64</v>
      </c>
      <c r="B65" t="s">
        <v>253</v>
      </c>
      <c r="C65" t="s">
        <v>238</v>
      </c>
      <c r="D65">
        <v>3</v>
      </c>
      <c r="E65">
        <v>2</v>
      </c>
      <c r="H65" t="s">
        <v>241</v>
      </c>
      <c r="I65">
        <v>33664</v>
      </c>
      <c r="J65" t="s">
        <v>333</v>
      </c>
    </row>
    <row r="66" spans="1:10" x14ac:dyDescent="0.35">
      <c r="A66">
        <v>65</v>
      </c>
      <c r="B66" t="s">
        <v>256</v>
      </c>
      <c r="C66" t="s">
        <v>345</v>
      </c>
      <c r="D66">
        <v>2</v>
      </c>
      <c r="E66">
        <v>1</v>
      </c>
      <c r="H66" t="s">
        <v>254</v>
      </c>
      <c r="I66">
        <v>4964</v>
      </c>
      <c r="J66" t="s">
        <v>255</v>
      </c>
    </row>
    <row r="67" spans="1:10" x14ac:dyDescent="0.35">
      <c r="A67">
        <v>68</v>
      </c>
      <c r="B67" t="s">
        <v>268</v>
      </c>
      <c r="C67" t="s">
        <v>306</v>
      </c>
      <c r="D67">
        <v>3</v>
      </c>
      <c r="E67">
        <v>4</v>
      </c>
      <c r="F67">
        <v>105</v>
      </c>
      <c r="G67">
        <v>5562059</v>
      </c>
      <c r="H67" t="s">
        <v>269</v>
      </c>
      <c r="I67">
        <f>VLOOKUP(G67,CompTox_PFAS_lists_20221013!G:H,2,FALSE)</f>
        <v>41</v>
      </c>
      <c r="J67" t="s">
        <v>300</v>
      </c>
    </row>
    <row r="68" spans="1:10" x14ac:dyDescent="0.35">
      <c r="A68">
        <v>69</v>
      </c>
      <c r="B68" t="s">
        <v>296</v>
      </c>
      <c r="C68" t="s">
        <v>307</v>
      </c>
      <c r="D68">
        <v>3</v>
      </c>
      <c r="E68">
        <v>4</v>
      </c>
      <c r="F68">
        <v>105</v>
      </c>
      <c r="G68">
        <v>5562060</v>
      </c>
      <c r="H68" t="s">
        <v>271</v>
      </c>
      <c r="I68">
        <f>VLOOKUP(G68,CompTox_PFAS_lists_20221013!G:H,2,FALSE)</f>
        <v>270</v>
      </c>
      <c r="J68" t="s">
        <v>301</v>
      </c>
    </row>
    <row r="69" spans="1:10" x14ac:dyDescent="0.35">
      <c r="A69">
        <v>70</v>
      </c>
      <c r="B69" t="s">
        <v>297</v>
      </c>
      <c r="C69" t="s">
        <v>312</v>
      </c>
      <c r="D69">
        <v>3</v>
      </c>
      <c r="E69">
        <v>4</v>
      </c>
      <c r="F69">
        <v>105</v>
      </c>
      <c r="G69">
        <v>5562061</v>
      </c>
      <c r="H69" t="s">
        <v>278</v>
      </c>
      <c r="I69">
        <v>0</v>
      </c>
      <c r="J69" t="s">
        <v>302</v>
      </c>
    </row>
    <row r="70" spans="1:10" x14ac:dyDescent="0.35">
      <c r="A70">
        <v>71</v>
      </c>
      <c r="B70" t="s">
        <v>280</v>
      </c>
      <c r="C70" t="s">
        <v>308</v>
      </c>
      <c r="D70">
        <v>3</v>
      </c>
      <c r="E70">
        <v>4</v>
      </c>
      <c r="F70">
        <v>105</v>
      </c>
      <c r="G70">
        <v>5562062</v>
      </c>
      <c r="H70" t="s">
        <v>281</v>
      </c>
      <c r="I70">
        <v>6872</v>
      </c>
      <c r="J70" t="s">
        <v>303</v>
      </c>
    </row>
    <row r="71" spans="1:10" x14ac:dyDescent="0.35">
      <c r="A71">
        <v>72</v>
      </c>
      <c r="B71" t="s">
        <v>282</v>
      </c>
      <c r="C71" t="s">
        <v>311</v>
      </c>
      <c r="D71">
        <v>3</v>
      </c>
      <c r="E71">
        <v>4</v>
      </c>
      <c r="F71">
        <v>105</v>
      </c>
      <c r="G71">
        <v>5562063</v>
      </c>
      <c r="H71" t="s">
        <v>283</v>
      </c>
      <c r="I71">
        <v>14701</v>
      </c>
      <c r="J71" t="s">
        <v>304</v>
      </c>
    </row>
    <row r="72" spans="1:10" x14ac:dyDescent="0.35">
      <c r="A72">
        <v>73</v>
      </c>
      <c r="B72" t="s">
        <v>317</v>
      </c>
      <c r="C72" t="s">
        <v>318</v>
      </c>
      <c r="D72">
        <v>3</v>
      </c>
      <c r="E72">
        <v>3</v>
      </c>
      <c r="F72">
        <v>101</v>
      </c>
      <c r="H72" t="s">
        <v>316</v>
      </c>
      <c r="I72">
        <v>429</v>
      </c>
      <c r="J72" t="s">
        <v>319</v>
      </c>
    </row>
    <row r="73" spans="1:10" x14ac:dyDescent="0.35">
      <c r="A73">
        <v>74</v>
      </c>
      <c r="B73" t="s">
        <v>320</v>
      </c>
      <c r="C73" t="s">
        <v>322</v>
      </c>
      <c r="D73">
        <v>3</v>
      </c>
      <c r="E73">
        <v>4</v>
      </c>
      <c r="F73">
        <v>105</v>
      </c>
      <c r="G73">
        <v>5565648</v>
      </c>
      <c r="H73" t="s">
        <v>321</v>
      </c>
      <c r="I73">
        <v>10218</v>
      </c>
      <c r="J73" t="s">
        <v>323</v>
      </c>
    </row>
    <row r="74" spans="1:10" x14ac:dyDescent="0.35">
      <c r="A74">
        <v>75</v>
      </c>
      <c r="B74" t="s">
        <v>335</v>
      </c>
      <c r="C74" t="s">
        <v>336</v>
      </c>
      <c r="D74">
        <v>3</v>
      </c>
      <c r="E74">
        <v>3</v>
      </c>
      <c r="F74">
        <v>101</v>
      </c>
      <c r="H74" t="s">
        <v>338</v>
      </c>
      <c r="I74">
        <v>190</v>
      </c>
      <c r="J74" t="s">
        <v>337</v>
      </c>
    </row>
    <row r="75" spans="1:10" x14ac:dyDescent="0.35">
      <c r="A75">
        <v>76</v>
      </c>
      <c r="B75" t="s">
        <v>341</v>
      </c>
      <c r="C75" t="s">
        <v>342</v>
      </c>
      <c r="D75">
        <v>3</v>
      </c>
      <c r="E75">
        <v>3</v>
      </c>
      <c r="F75">
        <v>101</v>
      </c>
      <c r="H75" t="s">
        <v>344</v>
      </c>
      <c r="I75">
        <v>180</v>
      </c>
      <c r="J75" t="s">
        <v>343</v>
      </c>
    </row>
    <row r="76" spans="1:10" x14ac:dyDescent="0.35">
      <c r="A76">
        <v>77</v>
      </c>
      <c r="B76" t="s">
        <v>355</v>
      </c>
      <c r="C76" t="s">
        <v>356</v>
      </c>
      <c r="D76">
        <v>3</v>
      </c>
      <c r="E76">
        <v>4</v>
      </c>
      <c r="F76">
        <v>105</v>
      </c>
      <c r="G76">
        <v>12867510</v>
      </c>
      <c r="H76" t="s">
        <v>354</v>
      </c>
      <c r="I76">
        <v>11383</v>
      </c>
      <c r="J76" t="s">
        <v>357</v>
      </c>
    </row>
    <row r="77" spans="1:10" x14ac:dyDescent="0.35">
      <c r="A77">
        <v>78</v>
      </c>
      <c r="B77" t="s">
        <v>358</v>
      </c>
      <c r="C77" t="s">
        <v>361</v>
      </c>
      <c r="D77">
        <v>3</v>
      </c>
      <c r="E77">
        <v>4</v>
      </c>
      <c r="F77">
        <v>101</v>
      </c>
      <c r="H77" t="s">
        <v>360</v>
      </c>
      <c r="I77">
        <v>68</v>
      </c>
      <c r="J77" t="s">
        <v>359</v>
      </c>
    </row>
    <row r="78" spans="1:10" x14ac:dyDescent="0.35">
      <c r="A78">
        <v>79</v>
      </c>
      <c r="B78" t="s">
        <v>362</v>
      </c>
      <c r="C78" t="s">
        <v>363</v>
      </c>
      <c r="D78">
        <v>3</v>
      </c>
      <c r="E78">
        <v>4</v>
      </c>
      <c r="F78">
        <v>101</v>
      </c>
      <c r="H78" t="s">
        <v>364</v>
      </c>
      <c r="I78">
        <v>68</v>
      </c>
      <c r="J78" t="s">
        <v>365</v>
      </c>
    </row>
  </sheetData>
  <hyperlinks>
    <hyperlink ref="J3" r:id="rId1" xr:uid="{08A86815-5113-487B-9695-3CAF6C520A7B}"/>
  </hyperlinks>
  <pageMargins left="0.7" right="0.7" top="0.75" bottom="0.75" header="0.3" footer="0.3"/>
  <pageSetup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6F46E8-78B6-4297-83A4-35ABB9F4DA72}">
  <dimension ref="A1:K4"/>
  <sheetViews>
    <sheetView workbookViewId="0">
      <selection activeCell="J6" sqref="J6"/>
    </sheetView>
  </sheetViews>
  <sheetFormatPr defaultRowHeight="14.5" x14ac:dyDescent="0.35"/>
  <sheetData>
    <row r="1" spans="1:11" x14ac:dyDescent="0.35">
      <c r="A1" t="s">
        <v>0</v>
      </c>
      <c r="B1" t="s">
        <v>1</v>
      </c>
      <c r="C1" t="s">
        <v>2</v>
      </c>
      <c r="D1" t="s">
        <v>3</v>
      </c>
      <c r="E1" t="s">
        <v>4</v>
      </c>
      <c r="F1" t="s">
        <v>5</v>
      </c>
      <c r="G1" t="s">
        <v>128</v>
      </c>
      <c r="H1" t="s">
        <v>6</v>
      </c>
      <c r="I1" t="s">
        <v>129</v>
      </c>
      <c r="J1" t="s">
        <v>179</v>
      </c>
      <c r="K1" t="s">
        <v>339</v>
      </c>
    </row>
    <row r="2" spans="1:11" x14ac:dyDescent="0.35">
      <c r="A2">
        <v>67</v>
      </c>
      <c r="B2" t="s">
        <v>295</v>
      </c>
      <c r="C2" t="s">
        <v>305</v>
      </c>
      <c r="D2">
        <v>3</v>
      </c>
      <c r="E2">
        <v>4</v>
      </c>
      <c r="F2">
        <v>105</v>
      </c>
      <c r="G2">
        <v>5562058</v>
      </c>
      <c r="H2" t="s">
        <v>275</v>
      </c>
      <c r="I2">
        <f>VLOOKUP(G2,CompTox_PFAS_lists_20221013!G:H,2,FALSE)</f>
        <v>163</v>
      </c>
      <c r="J2" t="s">
        <v>299</v>
      </c>
      <c r="K2" t="s">
        <v>340</v>
      </c>
    </row>
    <row r="4" spans="1:11" x14ac:dyDescent="0.35">
      <c r="A4">
        <v>66</v>
      </c>
      <c r="B4" t="s">
        <v>294</v>
      </c>
      <c r="C4" t="s">
        <v>310</v>
      </c>
      <c r="D4">
        <v>3</v>
      </c>
      <c r="E4">
        <v>4</v>
      </c>
      <c r="F4">
        <v>105</v>
      </c>
      <c r="G4">
        <v>5562057</v>
      </c>
      <c r="H4" s="5" t="s">
        <v>273</v>
      </c>
      <c r="I4">
        <v>39</v>
      </c>
      <c r="J4" s="1" t="s">
        <v>298</v>
      </c>
      <c r="K4" t="s">
        <v>352</v>
      </c>
    </row>
  </sheetData>
  <hyperlinks>
    <hyperlink ref="H4" r:id="rId1" xr:uid="{91E54282-43AB-4098-94AE-D44FE8ECF905}"/>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35B9C3-783B-4201-BAF7-C31373B910E8}">
  <dimension ref="A1:S47"/>
  <sheetViews>
    <sheetView topLeftCell="B25" workbookViewId="0">
      <selection activeCell="Q41" sqref="Q41"/>
    </sheetView>
  </sheetViews>
  <sheetFormatPr defaultRowHeight="14.5" x14ac:dyDescent="0.35"/>
  <cols>
    <col min="16" max="16" width="20.1796875" customWidth="1"/>
  </cols>
  <sheetData>
    <row r="1" spans="1:19" x14ac:dyDescent="0.35">
      <c r="A1" t="s">
        <v>257</v>
      </c>
      <c r="B1" t="s">
        <v>258</v>
      </c>
      <c r="C1" t="s">
        <v>259</v>
      </c>
      <c r="D1" t="s">
        <v>260</v>
      </c>
      <c r="E1" t="s">
        <v>261</v>
      </c>
      <c r="F1" t="s">
        <v>262</v>
      </c>
      <c r="G1" t="s">
        <v>128</v>
      </c>
      <c r="H1" t="s">
        <v>263</v>
      </c>
      <c r="I1" t="s">
        <v>264</v>
      </c>
      <c r="J1" t="s">
        <v>290</v>
      </c>
      <c r="K1" t="s">
        <v>291</v>
      </c>
      <c r="L1" t="s">
        <v>292</v>
      </c>
      <c r="P1" t="s">
        <v>262</v>
      </c>
      <c r="Q1" t="s">
        <v>263</v>
      </c>
      <c r="R1" t="s">
        <v>290</v>
      </c>
      <c r="S1" t="s">
        <v>291</v>
      </c>
    </row>
    <row r="2" spans="1:19" x14ac:dyDescent="0.35">
      <c r="A2">
        <v>105</v>
      </c>
      <c r="B2" t="s">
        <v>265</v>
      </c>
      <c r="C2" t="s">
        <v>266</v>
      </c>
      <c r="D2">
        <v>4198075</v>
      </c>
      <c r="E2">
        <v>249449</v>
      </c>
      <c r="F2" t="s">
        <v>320</v>
      </c>
      <c r="G2">
        <v>5565648</v>
      </c>
      <c r="H2">
        <v>10218</v>
      </c>
      <c r="I2" t="s">
        <v>321</v>
      </c>
      <c r="J2">
        <f>VLOOKUP(F2,PFAS_List_of_Lists!B:J,8,FALSE)</f>
        <v>10218</v>
      </c>
      <c r="K2" t="b">
        <f t="shared" ref="K2:K46" si="0">J2=H2</f>
        <v>1</v>
      </c>
      <c r="L2">
        <f>VLOOKUP(F2,PFAS_List_of_Lists!B:G,6,FALSE)</f>
        <v>5565648</v>
      </c>
      <c r="M2" t="b">
        <f t="shared" ref="M2:M46" si="1">L2=G2</f>
        <v>1</v>
      </c>
      <c r="P2" t="s">
        <v>28</v>
      </c>
      <c r="Q2">
        <v>0</v>
      </c>
      <c r="R2">
        <v>82</v>
      </c>
      <c r="S2" t="b">
        <v>0</v>
      </c>
    </row>
    <row r="3" spans="1:19" x14ac:dyDescent="0.35">
      <c r="A3">
        <v>105</v>
      </c>
      <c r="B3" t="s">
        <v>265</v>
      </c>
      <c r="C3" t="s">
        <v>266</v>
      </c>
      <c r="D3">
        <v>4198075</v>
      </c>
      <c r="E3">
        <v>249449</v>
      </c>
      <c r="F3" t="s">
        <v>24</v>
      </c>
      <c r="G3">
        <v>4825507</v>
      </c>
      <c r="H3">
        <v>74</v>
      </c>
      <c r="I3" t="s">
        <v>130</v>
      </c>
      <c r="J3">
        <f>VLOOKUP(F3,PFAS_List_of_Lists!B:J,8,FALSE)</f>
        <v>74</v>
      </c>
      <c r="K3" t="b">
        <f t="shared" si="0"/>
        <v>1</v>
      </c>
      <c r="L3">
        <f>VLOOKUP(F3,PFAS_List_of_Lists!B:G,6,FALSE)</f>
        <v>4825507</v>
      </c>
      <c r="M3" t="b">
        <f t="shared" si="1"/>
        <v>1</v>
      </c>
      <c r="P3" t="s">
        <v>54</v>
      </c>
      <c r="Q3">
        <v>1</v>
      </c>
      <c r="R3">
        <v>146</v>
      </c>
      <c r="S3" t="b">
        <v>0</v>
      </c>
    </row>
    <row r="4" spans="1:19" x14ac:dyDescent="0.35">
      <c r="A4">
        <v>105</v>
      </c>
      <c r="B4" t="s">
        <v>265</v>
      </c>
      <c r="C4" t="s">
        <v>266</v>
      </c>
      <c r="D4">
        <v>4198075</v>
      </c>
      <c r="E4">
        <v>249449</v>
      </c>
      <c r="F4" t="s">
        <v>26</v>
      </c>
      <c r="G4">
        <v>4825508</v>
      </c>
      <c r="H4">
        <v>76</v>
      </c>
      <c r="I4" t="s">
        <v>131</v>
      </c>
      <c r="J4">
        <f>VLOOKUP(F4,PFAS_List_of_Lists!B:J,8,FALSE)</f>
        <v>76</v>
      </c>
      <c r="K4" t="b">
        <f t="shared" si="0"/>
        <v>1</v>
      </c>
      <c r="L4">
        <f>VLOOKUP(F4,PFAS_List_of_Lists!B:G,6,FALSE)</f>
        <v>4825508</v>
      </c>
      <c r="M4" t="b">
        <f t="shared" si="1"/>
        <v>1</v>
      </c>
      <c r="P4" t="s">
        <v>60</v>
      </c>
      <c r="Q4">
        <v>1499</v>
      </c>
      <c r="R4">
        <v>1587</v>
      </c>
      <c r="S4" t="b">
        <v>0</v>
      </c>
    </row>
    <row r="5" spans="1:19" x14ac:dyDescent="0.35">
      <c r="A5">
        <v>105</v>
      </c>
      <c r="B5" t="s">
        <v>265</v>
      </c>
      <c r="C5" t="s">
        <v>266</v>
      </c>
      <c r="D5">
        <v>4198075</v>
      </c>
      <c r="E5">
        <v>249449</v>
      </c>
      <c r="F5" t="s">
        <v>28</v>
      </c>
      <c r="G5">
        <v>4825509</v>
      </c>
      <c r="H5">
        <v>0</v>
      </c>
      <c r="I5" t="s">
        <v>132</v>
      </c>
      <c r="J5">
        <f>VLOOKUP(F5,PFAS_List_of_Lists!B:J,8,FALSE)</f>
        <v>0</v>
      </c>
      <c r="K5" s="3" t="b">
        <f t="shared" si="0"/>
        <v>1</v>
      </c>
      <c r="L5">
        <f>VLOOKUP(F5,PFAS_List_of_Lists!B:G,6,FALSE)</f>
        <v>4825509</v>
      </c>
      <c r="M5" t="b">
        <f t="shared" si="1"/>
        <v>1</v>
      </c>
      <c r="N5" t="s">
        <v>324</v>
      </c>
      <c r="P5" t="s">
        <v>280</v>
      </c>
      <c r="Q5">
        <v>6872</v>
      </c>
      <c r="R5">
        <v>6953</v>
      </c>
      <c r="S5" t="b">
        <v>0</v>
      </c>
    </row>
    <row r="6" spans="1:19" x14ac:dyDescent="0.35">
      <c r="A6">
        <v>105</v>
      </c>
      <c r="B6" t="s">
        <v>265</v>
      </c>
      <c r="C6" t="s">
        <v>266</v>
      </c>
      <c r="D6">
        <v>4198075</v>
      </c>
      <c r="E6">
        <v>249449</v>
      </c>
      <c r="F6" t="s">
        <v>30</v>
      </c>
      <c r="G6">
        <v>4825511</v>
      </c>
      <c r="H6">
        <v>19</v>
      </c>
      <c r="I6" t="s">
        <v>133</v>
      </c>
      <c r="J6">
        <f>VLOOKUP(F6,PFAS_List_of_Lists!B:J,8,FALSE)</f>
        <v>19</v>
      </c>
      <c r="K6" t="b">
        <f t="shared" si="0"/>
        <v>1</v>
      </c>
      <c r="L6">
        <f>VLOOKUP(F6,PFAS_List_of_Lists!B:G,6,FALSE)</f>
        <v>4825511</v>
      </c>
      <c r="M6" t="b">
        <f t="shared" si="1"/>
        <v>1</v>
      </c>
      <c r="P6" t="s">
        <v>66</v>
      </c>
      <c r="Q6">
        <v>202</v>
      </c>
      <c r="R6">
        <v>204</v>
      </c>
      <c r="S6" t="b">
        <v>0</v>
      </c>
    </row>
    <row r="7" spans="1:19" x14ac:dyDescent="0.35">
      <c r="A7">
        <v>105</v>
      </c>
      <c r="B7" t="s">
        <v>265</v>
      </c>
      <c r="C7" t="s">
        <v>266</v>
      </c>
      <c r="D7">
        <v>4198075</v>
      </c>
      <c r="E7">
        <v>249449</v>
      </c>
      <c r="F7" t="s">
        <v>32</v>
      </c>
      <c r="G7">
        <v>4825510</v>
      </c>
      <c r="H7">
        <v>26</v>
      </c>
      <c r="I7" t="s">
        <v>134</v>
      </c>
      <c r="J7">
        <f>VLOOKUP(F7,PFAS_List_of_Lists!B:J,8,FALSE)</f>
        <v>26</v>
      </c>
      <c r="K7" t="b">
        <f t="shared" si="0"/>
        <v>1</v>
      </c>
      <c r="L7">
        <f>VLOOKUP(F7,PFAS_List_of_Lists!B:G,6,FALSE)</f>
        <v>4825510</v>
      </c>
      <c r="M7" t="b">
        <f t="shared" si="1"/>
        <v>1</v>
      </c>
      <c r="P7" t="s">
        <v>70</v>
      </c>
      <c r="Q7">
        <v>3722</v>
      </c>
      <c r="R7">
        <v>3816</v>
      </c>
      <c r="S7" t="b">
        <v>0</v>
      </c>
    </row>
    <row r="8" spans="1:19" x14ac:dyDescent="0.35">
      <c r="A8">
        <v>105</v>
      </c>
      <c r="B8" t="s">
        <v>265</v>
      </c>
      <c r="C8" t="s">
        <v>266</v>
      </c>
      <c r="D8">
        <v>4198075</v>
      </c>
      <c r="E8">
        <v>249449</v>
      </c>
      <c r="F8" t="s">
        <v>34</v>
      </c>
      <c r="G8">
        <v>4825512</v>
      </c>
      <c r="H8">
        <v>9</v>
      </c>
      <c r="I8" t="s">
        <v>135</v>
      </c>
      <c r="J8">
        <f>VLOOKUP(F8,PFAS_List_of_Lists!B:J,8,FALSE)</f>
        <v>9</v>
      </c>
      <c r="K8" t="b">
        <f t="shared" si="0"/>
        <v>1</v>
      </c>
      <c r="L8">
        <f>VLOOKUP(F8,PFAS_List_of_Lists!B:G,6,FALSE)</f>
        <v>4825512</v>
      </c>
      <c r="M8" t="b">
        <f t="shared" si="1"/>
        <v>1</v>
      </c>
      <c r="P8" t="s">
        <v>71</v>
      </c>
      <c r="Q8">
        <v>3203</v>
      </c>
      <c r="R8">
        <v>3204</v>
      </c>
      <c r="S8" t="b">
        <v>0</v>
      </c>
    </row>
    <row r="9" spans="1:19" x14ac:dyDescent="0.35">
      <c r="A9">
        <v>105</v>
      </c>
      <c r="B9" t="s">
        <v>265</v>
      </c>
      <c r="C9" t="s">
        <v>266</v>
      </c>
      <c r="D9">
        <v>4198075</v>
      </c>
      <c r="E9">
        <v>249449</v>
      </c>
      <c r="F9" t="s">
        <v>36</v>
      </c>
      <c r="G9">
        <v>4825513</v>
      </c>
      <c r="H9">
        <v>43</v>
      </c>
      <c r="I9" t="s">
        <v>136</v>
      </c>
      <c r="J9">
        <f>VLOOKUP(F9,PFAS_List_of_Lists!B:J,8,FALSE)</f>
        <v>43</v>
      </c>
      <c r="K9" t="b">
        <f t="shared" si="0"/>
        <v>1</v>
      </c>
      <c r="L9">
        <f>VLOOKUP(F9,PFAS_List_of_Lists!B:G,6,FALSE)</f>
        <v>4825513</v>
      </c>
      <c r="M9" t="b">
        <f t="shared" si="1"/>
        <v>1</v>
      </c>
      <c r="P9" t="s">
        <v>75</v>
      </c>
      <c r="Q9">
        <v>14701</v>
      </c>
      <c r="R9">
        <v>14705</v>
      </c>
      <c r="S9" t="b">
        <v>0</v>
      </c>
    </row>
    <row r="10" spans="1:19" x14ac:dyDescent="0.35">
      <c r="A10">
        <v>105</v>
      </c>
      <c r="B10" t="s">
        <v>265</v>
      </c>
      <c r="C10" t="s">
        <v>266</v>
      </c>
      <c r="D10">
        <v>4198075</v>
      </c>
      <c r="E10">
        <v>249449</v>
      </c>
      <c r="F10" t="s">
        <v>38</v>
      </c>
      <c r="G10">
        <v>4825514</v>
      </c>
      <c r="H10">
        <v>427</v>
      </c>
      <c r="I10" t="s">
        <v>137</v>
      </c>
      <c r="J10">
        <f>VLOOKUP(F10,PFAS_List_of_Lists!B:J,8,FALSE)</f>
        <v>427</v>
      </c>
      <c r="K10" t="b">
        <f t="shared" si="0"/>
        <v>1</v>
      </c>
      <c r="L10">
        <f>VLOOKUP(F10,PFAS_List_of_Lists!B:G,6,FALSE)</f>
        <v>4825514</v>
      </c>
      <c r="M10" t="b">
        <f t="shared" si="1"/>
        <v>1</v>
      </c>
      <c r="P10" t="s">
        <v>77</v>
      </c>
      <c r="Q10">
        <v>4333</v>
      </c>
      <c r="R10">
        <v>4334</v>
      </c>
      <c r="S10" t="b">
        <v>0</v>
      </c>
    </row>
    <row r="11" spans="1:19" x14ac:dyDescent="0.35">
      <c r="A11">
        <v>105</v>
      </c>
      <c r="B11" t="s">
        <v>265</v>
      </c>
      <c r="C11" t="s">
        <v>266</v>
      </c>
      <c r="D11">
        <v>4198075</v>
      </c>
      <c r="E11">
        <v>249449</v>
      </c>
      <c r="F11" t="s">
        <v>40</v>
      </c>
      <c r="G11">
        <v>4825515</v>
      </c>
      <c r="H11">
        <v>23</v>
      </c>
      <c r="I11" t="s">
        <v>138</v>
      </c>
      <c r="J11">
        <f>VLOOKUP(F11,PFAS_List_of_Lists!B:J,8,FALSE)</f>
        <v>23</v>
      </c>
      <c r="K11" t="b">
        <f t="shared" si="0"/>
        <v>1</v>
      </c>
      <c r="L11">
        <f>VLOOKUP(F11,PFAS_List_of_Lists!B:G,6,FALSE)</f>
        <v>4825515</v>
      </c>
      <c r="M11" t="b">
        <f t="shared" si="1"/>
        <v>1</v>
      </c>
      <c r="P11" t="s">
        <v>79</v>
      </c>
      <c r="Q11">
        <v>6614</v>
      </c>
      <c r="R11">
        <v>6615</v>
      </c>
      <c r="S11" t="b">
        <v>0</v>
      </c>
    </row>
    <row r="12" spans="1:19" x14ac:dyDescent="0.35">
      <c r="A12">
        <v>105</v>
      </c>
      <c r="B12" t="s">
        <v>265</v>
      </c>
      <c r="C12" t="s">
        <v>266</v>
      </c>
      <c r="D12">
        <v>4198075</v>
      </c>
      <c r="E12">
        <v>249449</v>
      </c>
      <c r="F12" t="s">
        <v>267</v>
      </c>
      <c r="G12">
        <v>4825516</v>
      </c>
      <c r="H12">
        <v>23</v>
      </c>
      <c r="I12" t="s">
        <v>156</v>
      </c>
      <c r="J12" t="e">
        <f>VLOOKUP(F12,PFAS_List_of_Lists!B:J,8,FALSE)</f>
        <v>#N/A</v>
      </c>
      <c r="K12" t="e">
        <f t="shared" si="0"/>
        <v>#N/A</v>
      </c>
      <c r="L12" t="e">
        <f>VLOOKUP(F12,PFAS_List_of_Lists!B:G,6,FALSE)</f>
        <v>#N/A</v>
      </c>
      <c r="M12" t="e">
        <f t="shared" si="1"/>
        <v>#N/A</v>
      </c>
      <c r="P12" t="s">
        <v>81</v>
      </c>
      <c r="Q12">
        <v>8121</v>
      </c>
      <c r="R12">
        <v>8122</v>
      </c>
      <c r="S12" t="b">
        <v>0</v>
      </c>
    </row>
    <row r="13" spans="1:19" x14ac:dyDescent="0.35">
      <c r="A13">
        <v>105</v>
      </c>
      <c r="B13" t="s">
        <v>265</v>
      </c>
      <c r="C13" t="s">
        <v>266</v>
      </c>
      <c r="D13">
        <v>4198075</v>
      </c>
      <c r="E13">
        <v>249449</v>
      </c>
      <c r="F13" t="s">
        <v>44</v>
      </c>
      <c r="G13">
        <v>4825517</v>
      </c>
      <c r="H13">
        <v>24</v>
      </c>
      <c r="I13" t="s">
        <v>139</v>
      </c>
      <c r="J13">
        <f>VLOOKUP(F13,PFAS_List_of_Lists!B:J,8,FALSE)</f>
        <v>24</v>
      </c>
      <c r="K13" t="b">
        <f t="shared" si="0"/>
        <v>1</v>
      </c>
      <c r="L13">
        <f>VLOOKUP(F13,PFAS_List_of_Lists!B:G,6,FALSE)</f>
        <v>4825517</v>
      </c>
      <c r="M13" t="b">
        <f t="shared" si="1"/>
        <v>1</v>
      </c>
      <c r="P13" t="s">
        <v>282</v>
      </c>
      <c r="Q13">
        <v>14701</v>
      </c>
      <c r="R13">
        <v>14705</v>
      </c>
      <c r="S13" t="b">
        <v>0</v>
      </c>
    </row>
    <row r="14" spans="1:19" x14ac:dyDescent="0.35">
      <c r="A14">
        <v>105</v>
      </c>
      <c r="B14" t="s">
        <v>265</v>
      </c>
      <c r="C14" t="s">
        <v>266</v>
      </c>
      <c r="D14">
        <v>4198075</v>
      </c>
      <c r="E14">
        <v>249449</v>
      </c>
      <c r="F14" t="s">
        <v>46</v>
      </c>
      <c r="G14">
        <v>4825518</v>
      </c>
      <c r="H14">
        <v>165</v>
      </c>
      <c r="I14" t="s">
        <v>140</v>
      </c>
      <c r="J14">
        <f>VLOOKUP(F14,PFAS_List_of_Lists!B:J,8,FALSE)</f>
        <v>165</v>
      </c>
      <c r="K14" t="b">
        <f t="shared" si="0"/>
        <v>1</v>
      </c>
      <c r="L14">
        <f>VLOOKUP(F14,PFAS_List_of_Lists!B:G,6,FALSE)</f>
        <v>4825518</v>
      </c>
      <c r="M14" t="b">
        <f t="shared" si="1"/>
        <v>1</v>
      </c>
      <c r="P14" t="s">
        <v>85</v>
      </c>
      <c r="Q14">
        <v>98</v>
      </c>
      <c r="R14">
        <v>142</v>
      </c>
      <c r="S14" t="b">
        <v>0</v>
      </c>
    </row>
    <row r="15" spans="1:19" x14ac:dyDescent="0.35">
      <c r="A15">
        <v>105</v>
      </c>
      <c r="B15" t="s">
        <v>265</v>
      </c>
      <c r="C15" t="s">
        <v>266</v>
      </c>
      <c r="D15">
        <v>4198075</v>
      </c>
      <c r="E15">
        <v>249449</v>
      </c>
      <c r="F15" t="s">
        <v>48</v>
      </c>
      <c r="G15">
        <v>4825519</v>
      </c>
      <c r="H15">
        <v>193</v>
      </c>
      <c r="I15" t="s">
        <v>141</v>
      </c>
      <c r="J15">
        <f>VLOOKUP(F15,PFAS_List_of_Lists!B:J,8,FALSE)</f>
        <v>193</v>
      </c>
      <c r="K15" t="b">
        <f t="shared" si="0"/>
        <v>1</v>
      </c>
      <c r="L15">
        <f>VLOOKUP(F15,PFAS_List_of_Lists!B:G,6,FALSE)</f>
        <v>4825519</v>
      </c>
      <c r="M15" t="b">
        <f t="shared" si="1"/>
        <v>1</v>
      </c>
      <c r="P15" t="s">
        <v>162</v>
      </c>
      <c r="Q15">
        <v>3360</v>
      </c>
      <c r="R15">
        <v>3363</v>
      </c>
      <c r="S15" t="b">
        <v>0</v>
      </c>
    </row>
    <row r="16" spans="1:19" x14ac:dyDescent="0.35">
      <c r="A16">
        <v>105</v>
      </c>
      <c r="B16" t="s">
        <v>265</v>
      </c>
      <c r="C16" t="s">
        <v>266</v>
      </c>
      <c r="D16">
        <v>4198075</v>
      </c>
      <c r="E16">
        <v>249449</v>
      </c>
      <c r="F16" t="s">
        <v>50</v>
      </c>
      <c r="G16">
        <v>4825520</v>
      </c>
      <c r="H16">
        <v>9</v>
      </c>
      <c r="I16" t="s">
        <v>142</v>
      </c>
      <c r="J16">
        <f>VLOOKUP(F16,PFAS_List_of_Lists!B:J,8,FALSE)</f>
        <v>9</v>
      </c>
      <c r="K16" t="b">
        <f t="shared" si="0"/>
        <v>1</v>
      </c>
      <c r="L16">
        <f>VLOOKUP(F16,PFAS_List_of_Lists!B:G,6,FALSE)</f>
        <v>4825520</v>
      </c>
      <c r="M16" t="b">
        <f t="shared" si="1"/>
        <v>1</v>
      </c>
      <c r="P16" t="s">
        <v>320</v>
      </c>
      <c r="Q16">
        <v>10218</v>
      </c>
      <c r="R16">
        <v>10218</v>
      </c>
      <c r="S16" t="b">
        <v>1</v>
      </c>
    </row>
    <row r="17" spans="1:19" x14ac:dyDescent="0.35">
      <c r="A17">
        <v>105</v>
      </c>
      <c r="B17" t="s">
        <v>265</v>
      </c>
      <c r="C17" t="s">
        <v>266</v>
      </c>
      <c r="D17">
        <v>4198075</v>
      </c>
      <c r="E17">
        <v>249449</v>
      </c>
      <c r="F17" t="s">
        <v>52</v>
      </c>
      <c r="G17">
        <v>4825521</v>
      </c>
      <c r="H17">
        <v>31</v>
      </c>
      <c r="I17" t="s">
        <v>143</v>
      </c>
      <c r="J17">
        <f>VLOOKUP(F17,PFAS_List_of_Lists!B:J,8,FALSE)</f>
        <v>31</v>
      </c>
      <c r="K17" t="b">
        <f t="shared" si="0"/>
        <v>1</v>
      </c>
      <c r="L17">
        <f>VLOOKUP(F17,PFAS_List_of_Lists!B:G,6,FALSE)</f>
        <v>4825521</v>
      </c>
      <c r="M17" t="b">
        <f t="shared" si="1"/>
        <v>1</v>
      </c>
      <c r="P17" t="s">
        <v>24</v>
      </c>
      <c r="Q17">
        <v>74</v>
      </c>
      <c r="R17">
        <v>74</v>
      </c>
      <c r="S17" t="b">
        <v>1</v>
      </c>
    </row>
    <row r="18" spans="1:19" x14ac:dyDescent="0.35">
      <c r="A18">
        <v>105</v>
      </c>
      <c r="B18" t="s">
        <v>265</v>
      </c>
      <c r="C18" t="s">
        <v>266</v>
      </c>
      <c r="D18">
        <v>4198075</v>
      </c>
      <c r="E18">
        <v>249449</v>
      </c>
      <c r="F18" t="s">
        <v>268</v>
      </c>
      <c r="G18">
        <v>5562059</v>
      </c>
      <c r="H18">
        <v>41</v>
      </c>
      <c r="I18" t="s">
        <v>269</v>
      </c>
      <c r="J18">
        <f>VLOOKUP(F18,PFAS_List_of_Lists!B:J,8,FALSE)</f>
        <v>41</v>
      </c>
      <c r="K18" t="b">
        <f t="shared" si="0"/>
        <v>1</v>
      </c>
      <c r="L18">
        <f>VLOOKUP(F18,PFAS_List_of_Lists!B:G,6,FALSE)</f>
        <v>5562059</v>
      </c>
      <c r="M18" t="b">
        <f t="shared" si="1"/>
        <v>1</v>
      </c>
      <c r="P18" t="s">
        <v>26</v>
      </c>
      <c r="Q18">
        <v>76</v>
      </c>
      <c r="R18">
        <v>76</v>
      </c>
      <c r="S18" t="b">
        <v>1</v>
      </c>
    </row>
    <row r="19" spans="1:19" x14ac:dyDescent="0.35">
      <c r="A19">
        <v>105</v>
      </c>
      <c r="B19" t="s">
        <v>265</v>
      </c>
      <c r="C19" t="s">
        <v>266</v>
      </c>
      <c r="D19">
        <v>4198075</v>
      </c>
      <c r="E19">
        <v>249449</v>
      </c>
      <c r="F19" t="s">
        <v>270</v>
      </c>
      <c r="G19">
        <v>5562060</v>
      </c>
      <c r="H19">
        <v>270</v>
      </c>
      <c r="I19" t="s">
        <v>271</v>
      </c>
      <c r="J19" t="e">
        <f>VLOOKUP(F19,PFAS_List_of_Lists!B:J,8,FALSE)</f>
        <v>#N/A</v>
      </c>
      <c r="K19" t="e">
        <f t="shared" si="0"/>
        <v>#N/A</v>
      </c>
      <c r="L19" t="e">
        <f>VLOOKUP(F19,PFAS_List_of_Lists!B:G,6,FALSE)</f>
        <v>#N/A</v>
      </c>
      <c r="M19" t="e">
        <f t="shared" si="1"/>
        <v>#N/A</v>
      </c>
      <c r="P19" t="s">
        <v>30</v>
      </c>
      <c r="Q19">
        <v>19</v>
      </c>
      <c r="R19">
        <v>19</v>
      </c>
      <c r="S19" t="b">
        <v>1</v>
      </c>
    </row>
    <row r="20" spans="1:19" x14ac:dyDescent="0.35">
      <c r="A20">
        <v>105</v>
      </c>
      <c r="B20" t="s">
        <v>265</v>
      </c>
      <c r="C20" t="s">
        <v>266</v>
      </c>
      <c r="D20">
        <v>4198075</v>
      </c>
      <c r="E20">
        <v>249449</v>
      </c>
      <c r="F20" t="s">
        <v>54</v>
      </c>
      <c r="G20">
        <v>4825618</v>
      </c>
      <c r="H20">
        <v>1</v>
      </c>
      <c r="I20" t="s">
        <v>144</v>
      </c>
      <c r="J20">
        <f>VLOOKUP(F20,PFAS_List_of_Lists!B:J,8,FALSE)</f>
        <v>39</v>
      </c>
      <c r="K20" s="3" t="b">
        <f t="shared" si="0"/>
        <v>0</v>
      </c>
      <c r="L20">
        <f>VLOOKUP(F20,PFAS_List_of_Lists!B:G,6,FALSE)</f>
        <v>4825618</v>
      </c>
      <c r="M20" t="b">
        <f t="shared" si="1"/>
        <v>1</v>
      </c>
      <c r="N20" t="s">
        <v>325</v>
      </c>
      <c r="P20" t="s">
        <v>32</v>
      </c>
      <c r="Q20">
        <v>26</v>
      </c>
      <c r="R20">
        <v>26</v>
      </c>
      <c r="S20" t="b">
        <v>1</v>
      </c>
    </row>
    <row r="21" spans="1:19" x14ac:dyDescent="0.35">
      <c r="A21">
        <v>105</v>
      </c>
      <c r="B21" t="s">
        <v>265</v>
      </c>
      <c r="C21" t="s">
        <v>266</v>
      </c>
      <c r="D21">
        <v>4198075</v>
      </c>
      <c r="E21">
        <v>249449</v>
      </c>
      <c r="F21" t="s">
        <v>272</v>
      </c>
      <c r="G21">
        <v>5562057</v>
      </c>
      <c r="H21">
        <v>39</v>
      </c>
      <c r="I21" t="s">
        <v>273</v>
      </c>
      <c r="J21" t="e">
        <f>VLOOKUP(F21,PFAS_List_of_Lists!B:J,8,FALSE)</f>
        <v>#N/A</v>
      </c>
      <c r="K21" t="e">
        <f t="shared" si="0"/>
        <v>#N/A</v>
      </c>
      <c r="L21" t="e">
        <f>VLOOKUP(F21,PFAS_List_of_Lists!B:G,6,FALSE)</f>
        <v>#N/A</v>
      </c>
      <c r="M21" t="e">
        <f t="shared" si="1"/>
        <v>#N/A</v>
      </c>
      <c r="P21" t="s">
        <v>34</v>
      </c>
      <c r="Q21">
        <v>9</v>
      </c>
      <c r="R21">
        <v>9</v>
      </c>
      <c r="S21" t="b">
        <v>1</v>
      </c>
    </row>
    <row r="22" spans="1:19" x14ac:dyDescent="0.35">
      <c r="A22">
        <v>105</v>
      </c>
      <c r="B22" t="s">
        <v>265</v>
      </c>
      <c r="C22" t="s">
        <v>266</v>
      </c>
      <c r="D22">
        <v>4198075</v>
      </c>
      <c r="E22">
        <v>249449</v>
      </c>
      <c r="F22" t="s">
        <v>274</v>
      </c>
      <c r="G22">
        <v>5562058</v>
      </c>
      <c r="H22">
        <v>163</v>
      </c>
      <c r="I22" t="s">
        <v>275</v>
      </c>
      <c r="J22" t="e">
        <f>VLOOKUP(F22,PFAS_List_of_Lists!B:J,8,FALSE)</f>
        <v>#N/A</v>
      </c>
      <c r="K22" t="e">
        <f t="shared" si="0"/>
        <v>#N/A</v>
      </c>
      <c r="L22" t="e">
        <f>VLOOKUP(F22,PFAS_List_of_Lists!B:G,6,FALSE)</f>
        <v>#N/A</v>
      </c>
      <c r="M22" t="e">
        <f t="shared" si="1"/>
        <v>#N/A</v>
      </c>
      <c r="P22" t="s">
        <v>36</v>
      </c>
      <c r="Q22">
        <v>43</v>
      </c>
      <c r="R22">
        <v>43</v>
      </c>
      <c r="S22" t="b">
        <v>1</v>
      </c>
    </row>
    <row r="23" spans="1:19" x14ac:dyDescent="0.35">
      <c r="A23">
        <v>105</v>
      </c>
      <c r="B23" t="s">
        <v>265</v>
      </c>
      <c r="C23" t="s">
        <v>266</v>
      </c>
      <c r="D23">
        <v>4198075</v>
      </c>
      <c r="E23">
        <v>249449</v>
      </c>
      <c r="F23" t="s">
        <v>276</v>
      </c>
      <c r="G23">
        <v>4825619</v>
      </c>
      <c r="H23">
        <v>483</v>
      </c>
      <c r="I23" t="s">
        <v>157</v>
      </c>
      <c r="J23" t="e">
        <f>VLOOKUP(F23,PFAS_List_of_Lists!B:J,8,FALSE)</f>
        <v>#N/A</v>
      </c>
      <c r="K23" t="e">
        <f t="shared" si="0"/>
        <v>#N/A</v>
      </c>
      <c r="L23" t="e">
        <f>VLOOKUP(F23,PFAS_List_of_Lists!B:G,6,FALSE)</f>
        <v>#N/A</v>
      </c>
      <c r="M23" t="e">
        <f t="shared" si="1"/>
        <v>#N/A</v>
      </c>
      <c r="P23" t="s">
        <v>38</v>
      </c>
      <c r="Q23">
        <v>427</v>
      </c>
      <c r="R23">
        <v>427</v>
      </c>
      <c r="S23" t="b">
        <v>1</v>
      </c>
    </row>
    <row r="24" spans="1:19" x14ac:dyDescent="0.35">
      <c r="A24">
        <v>105</v>
      </c>
      <c r="B24" t="s">
        <v>265</v>
      </c>
      <c r="C24" t="s">
        <v>266</v>
      </c>
      <c r="D24">
        <v>4198075</v>
      </c>
      <c r="E24">
        <v>249449</v>
      </c>
      <c r="F24" t="s">
        <v>58</v>
      </c>
      <c r="G24">
        <v>4825620</v>
      </c>
      <c r="H24">
        <v>182</v>
      </c>
      <c r="I24" t="s">
        <v>145</v>
      </c>
      <c r="J24">
        <f>VLOOKUP(F24,PFAS_List_of_Lists!B:J,8,FALSE)</f>
        <v>182</v>
      </c>
      <c r="K24" t="b">
        <f t="shared" si="0"/>
        <v>1</v>
      </c>
      <c r="L24">
        <f>VLOOKUP(F24,PFAS_List_of_Lists!B:G,6,FALSE)</f>
        <v>4825620</v>
      </c>
      <c r="M24" t="b">
        <f t="shared" si="1"/>
        <v>1</v>
      </c>
      <c r="P24" t="s">
        <v>40</v>
      </c>
      <c r="Q24">
        <v>23</v>
      </c>
      <c r="R24">
        <v>23</v>
      </c>
      <c r="S24" t="b">
        <v>1</v>
      </c>
    </row>
    <row r="25" spans="1:19" x14ac:dyDescent="0.35">
      <c r="A25">
        <v>105</v>
      </c>
      <c r="B25" t="s">
        <v>265</v>
      </c>
      <c r="C25" t="s">
        <v>266</v>
      </c>
      <c r="D25">
        <v>4198075</v>
      </c>
      <c r="E25">
        <v>249449</v>
      </c>
      <c r="F25" t="s">
        <v>60</v>
      </c>
      <c r="G25">
        <v>4825621</v>
      </c>
      <c r="H25">
        <v>1499</v>
      </c>
      <c r="I25" t="s">
        <v>146</v>
      </c>
      <c r="J25">
        <f>VLOOKUP(F25,PFAS_List_of_Lists!B:J,8,FALSE)</f>
        <v>1499</v>
      </c>
      <c r="K25" s="3" t="b">
        <f t="shared" si="0"/>
        <v>1</v>
      </c>
      <c r="L25">
        <f>VLOOKUP(F25,PFAS_List_of_Lists!B:G,6,FALSE)</f>
        <v>4825621</v>
      </c>
      <c r="M25" t="b">
        <f t="shared" si="1"/>
        <v>1</v>
      </c>
      <c r="P25" t="s">
        <v>44</v>
      </c>
      <c r="Q25">
        <v>24</v>
      </c>
      <c r="R25">
        <v>24</v>
      </c>
      <c r="S25" t="b">
        <v>1</v>
      </c>
    </row>
    <row r="26" spans="1:19" x14ac:dyDescent="0.35">
      <c r="A26">
        <v>105</v>
      </c>
      <c r="B26" t="s">
        <v>265</v>
      </c>
      <c r="C26" t="s">
        <v>266</v>
      </c>
      <c r="D26">
        <v>4198075</v>
      </c>
      <c r="E26">
        <v>249449</v>
      </c>
      <c r="F26" t="s">
        <v>62</v>
      </c>
      <c r="G26">
        <v>4825622</v>
      </c>
      <c r="H26">
        <v>38</v>
      </c>
      <c r="I26" t="s">
        <v>147</v>
      </c>
      <c r="J26">
        <f>VLOOKUP(F26,PFAS_List_of_Lists!B:J,8,FALSE)</f>
        <v>38</v>
      </c>
      <c r="K26" t="b">
        <f t="shared" si="0"/>
        <v>1</v>
      </c>
      <c r="L26">
        <f>VLOOKUP(F26,PFAS_List_of_Lists!B:G,6,FALSE)</f>
        <v>4825622</v>
      </c>
      <c r="M26" t="b">
        <f t="shared" si="1"/>
        <v>1</v>
      </c>
      <c r="P26" t="s">
        <v>46</v>
      </c>
      <c r="Q26">
        <v>165</v>
      </c>
      <c r="R26">
        <v>165</v>
      </c>
      <c r="S26" t="b">
        <v>1</v>
      </c>
    </row>
    <row r="27" spans="1:19" x14ac:dyDescent="0.35">
      <c r="A27">
        <v>105</v>
      </c>
      <c r="B27" t="s">
        <v>265</v>
      </c>
      <c r="C27" t="s">
        <v>266</v>
      </c>
      <c r="D27">
        <v>4198075</v>
      </c>
      <c r="E27">
        <v>249449</v>
      </c>
      <c r="F27" t="s">
        <v>277</v>
      </c>
      <c r="G27">
        <v>5562061</v>
      </c>
      <c r="H27">
        <v>0</v>
      </c>
      <c r="I27" t="s">
        <v>278</v>
      </c>
      <c r="J27" t="e">
        <f>VLOOKUP(F27,PFAS_List_of_Lists!B:J,8,FALSE)</f>
        <v>#N/A</v>
      </c>
      <c r="K27" t="e">
        <f t="shared" si="0"/>
        <v>#N/A</v>
      </c>
      <c r="L27" t="e">
        <f>VLOOKUP(F27,PFAS_List_of_Lists!B:G,6,FALSE)</f>
        <v>#N/A</v>
      </c>
      <c r="M27" t="e">
        <f t="shared" si="1"/>
        <v>#N/A</v>
      </c>
      <c r="P27" t="s">
        <v>48</v>
      </c>
      <c r="Q27">
        <v>193</v>
      </c>
      <c r="R27">
        <v>193</v>
      </c>
      <c r="S27" t="b">
        <v>1</v>
      </c>
    </row>
    <row r="28" spans="1:19" x14ac:dyDescent="0.35">
      <c r="A28">
        <v>105</v>
      </c>
      <c r="B28" t="s">
        <v>265</v>
      </c>
      <c r="C28" t="s">
        <v>266</v>
      </c>
      <c r="D28">
        <v>4198075</v>
      </c>
      <c r="E28">
        <v>249449</v>
      </c>
      <c r="F28" t="s">
        <v>279</v>
      </c>
      <c r="G28">
        <v>4825623</v>
      </c>
      <c r="H28">
        <v>10740</v>
      </c>
      <c r="I28" t="s">
        <v>158</v>
      </c>
      <c r="J28" t="e">
        <f>VLOOKUP(F28,PFAS_List_of_Lists!B:J,8,FALSE)</f>
        <v>#N/A</v>
      </c>
      <c r="K28" t="e">
        <f t="shared" si="0"/>
        <v>#N/A</v>
      </c>
      <c r="L28" t="e">
        <f>VLOOKUP(F28,PFAS_List_of_Lists!B:G,6,FALSE)</f>
        <v>#N/A</v>
      </c>
      <c r="M28" t="e">
        <f t="shared" si="1"/>
        <v>#N/A</v>
      </c>
      <c r="P28" t="s">
        <v>50</v>
      </c>
      <c r="Q28">
        <v>9</v>
      </c>
      <c r="R28">
        <v>9</v>
      </c>
      <c r="S28" t="b">
        <v>1</v>
      </c>
    </row>
    <row r="29" spans="1:19" x14ac:dyDescent="0.35">
      <c r="A29">
        <v>105</v>
      </c>
      <c r="B29" t="s">
        <v>265</v>
      </c>
      <c r="C29" t="s">
        <v>266</v>
      </c>
      <c r="D29">
        <v>4198075</v>
      </c>
      <c r="E29">
        <v>249449</v>
      </c>
      <c r="F29" t="s">
        <v>280</v>
      </c>
      <c r="G29">
        <v>5562062</v>
      </c>
      <c r="H29">
        <v>6872</v>
      </c>
      <c r="I29" t="s">
        <v>281</v>
      </c>
      <c r="J29" s="2">
        <f>VLOOKUP(F29,PFAS_List_of_Lists!B:J,8,FALSE)</f>
        <v>6872</v>
      </c>
      <c r="K29" s="2" t="b">
        <f t="shared" si="0"/>
        <v>1</v>
      </c>
      <c r="L29">
        <f>VLOOKUP(F29,PFAS_List_of_Lists!B:G,6,FALSE)</f>
        <v>5562062</v>
      </c>
      <c r="M29" t="b">
        <f t="shared" si="1"/>
        <v>1</v>
      </c>
      <c r="P29" t="s">
        <v>52</v>
      </c>
      <c r="Q29">
        <v>31</v>
      </c>
      <c r="R29">
        <v>31</v>
      </c>
      <c r="S29" t="b">
        <v>1</v>
      </c>
    </row>
    <row r="30" spans="1:19" x14ac:dyDescent="0.35">
      <c r="A30">
        <v>105</v>
      </c>
      <c r="B30" t="s">
        <v>265</v>
      </c>
      <c r="C30" t="s">
        <v>266</v>
      </c>
      <c r="D30">
        <v>4198075</v>
      </c>
      <c r="E30">
        <v>249449</v>
      </c>
      <c r="F30" t="s">
        <v>66</v>
      </c>
      <c r="G30">
        <v>4825624</v>
      </c>
      <c r="H30">
        <v>202</v>
      </c>
      <c r="I30" t="s">
        <v>148</v>
      </c>
      <c r="J30">
        <f>VLOOKUP(F30,PFAS_List_of_Lists!B:J,8,FALSE)</f>
        <v>202</v>
      </c>
      <c r="K30" s="3" t="b">
        <f t="shared" si="0"/>
        <v>1</v>
      </c>
      <c r="L30">
        <f>VLOOKUP(F30,PFAS_List_of_Lists!B:G,6,FALSE)</f>
        <v>4825624</v>
      </c>
      <c r="M30" t="b">
        <f t="shared" si="1"/>
        <v>1</v>
      </c>
      <c r="P30" t="s">
        <v>268</v>
      </c>
      <c r="Q30">
        <v>41</v>
      </c>
      <c r="R30">
        <v>41</v>
      </c>
      <c r="S30" t="b">
        <v>1</v>
      </c>
    </row>
    <row r="31" spans="1:19" x14ac:dyDescent="0.35">
      <c r="A31">
        <v>105</v>
      </c>
      <c r="B31" t="s">
        <v>265</v>
      </c>
      <c r="C31" t="s">
        <v>266</v>
      </c>
      <c r="D31">
        <v>4198075</v>
      </c>
      <c r="E31">
        <v>249449</v>
      </c>
      <c r="F31" t="s">
        <v>68</v>
      </c>
      <c r="G31">
        <v>4825625</v>
      </c>
      <c r="H31">
        <v>127</v>
      </c>
      <c r="I31" t="s">
        <v>149</v>
      </c>
      <c r="J31">
        <f>VLOOKUP(F31,PFAS_List_of_Lists!B:J,8,FALSE)</f>
        <v>127</v>
      </c>
      <c r="K31" t="b">
        <f t="shared" si="0"/>
        <v>1</v>
      </c>
      <c r="L31">
        <f>VLOOKUP(F31,PFAS_List_of_Lists!B:G,6,FALSE)</f>
        <v>4825625</v>
      </c>
      <c r="M31" t="b">
        <f t="shared" si="1"/>
        <v>1</v>
      </c>
      <c r="P31" t="s">
        <v>58</v>
      </c>
      <c r="Q31">
        <v>182</v>
      </c>
      <c r="R31">
        <v>182</v>
      </c>
      <c r="S31" t="b">
        <v>1</v>
      </c>
    </row>
    <row r="32" spans="1:19" x14ac:dyDescent="0.35">
      <c r="A32">
        <v>105</v>
      </c>
      <c r="B32" t="s">
        <v>265</v>
      </c>
      <c r="C32" t="s">
        <v>266</v>
      </c>
      <c r="D32">
        <v>4198075</v>
      </c>
      <c r="E32">
        <v>249449</v>
      </c>
      <c r="F32" t="s">
        <v>70</v>
      </c>
      <c r="G32">
        <v>4825626</v>
      </c>
      <c r="H32">
        <v>3722</v>
      </c>
      <c r="I32" t="s">
        <v>150</v>
      </c>
      <c r="J32">
        <f>VLOOKUP(F32,PFAS_List_of_Lists!B:J,8,FALSE)</f>
        <v>3722</v>
      </c>
      <c r="K32" s="3" t="b">
        <f t="shared" si="0"/>
        <v>1</v>
      </c>
      <c r="L32">
        <f>VLOOKUP(F32,PFAS_List_of_Lists!B:G,6,FALSE)</f>
        <v>4825626</v>
      </c>
      <c r="M32" t="b">
        <f t="shared" si="1"/>
        <v>1</v>
      </c>
      <c r="P32" t="s">
        <v>62</v>
      </c>
      <c r="Q32">
        <v>38</v>
      </c>
      <c r="R32">
        <v>38</v>
      </c>
      <c r="S32" t="b">
        <v>1</v>
      </c>
    </row>
    <row r="33" spans="1:19" x14ac:dyDescent="0.35">
      <c r="A33">
        <v>105</v>
      </c>
      <c r="B33" t="s">
        <v>265</v>
      </c>
      <c r="C33" t="s">
        <v>266</v>
      </c>
      <c r="D33">
        <v>4198075</v>
      </c>
      <c r="E33">
        <v>249449</v>
      </c>
      <c r="F33" t="s">
        <v>71</v>
      </c>
      <c r="G33">
        <v>4825627</v>
      </c>
      <c r="H33">
        <v>3203</v>
      </c>
      <c r="I33" t="s">
        <v>151</v>
      </c>
      <c r="J33">
        <f>VLOOKUP(F33,PFAS_List_of_Lists!B:J,8,FALSE)</f>
        <v>3203</v>
      </c>
      <c r="K33" s="3" t="b">
        <f t="shared" si="0"/>
        <v>1</v>
      </c>
      <c r="L33">
        <f>VLOOKUP(F33,PFAS_List_of_Lists!B:G,6,FALSE)</f>
        <v>4825627</v>
      </c>
      <c r="M33" t="b">
        <f t="shared" si="1"/>
        <v>1</v>
      </c>
      <c r="P33" t="s">
        <v>68</v>
      </c>
      <c r="Q33">
        <v>127</v>
      </c>
      <c r="R33">
        <v>127</v>
      </c>
      <c r="S33" t="b">
        <v>1</v>
      </c>
    </row>
    <row r="34" spans="1:19" x14ac:dyDescent="0.35">
      <c r="A34">
        <v>105</v>
      </c>
      <c r="B34" t="s">
        <v>265</v>
      </c>
      <c r="C34" t="s">
        <v>266</v>
      </c>
      <c r="D34">
        <v>4198075</v>
      </c>
      <c r="E34">
        <v>249449</v>
      </c>
      <c r="F34" t="s">
        <v>73</v>
      </c>
      <c r="G34">
        <v>4825628</v>
      </c>
      <c r="H34">
        <v>8</v>
      </c>
      <c r="I34" t="s">
        <v>152</v>
      </c>
      <c r="J34">
        <f>VLOOKUP(F34,PFAS_List_of_Lists!B:J,8,FALSE)</f>
        <v>8</v>
      </c>
      <c r="K34" t="b">
        <f t="shared" si="0"/>
        <v>1</v>
      </c>
      <c r="L34">
        <f>VLOOKUP(F34,PFAS_List_of_Lists!B:G,6,FALSE)</f>
        <v>4825628</v>
      </c>
      <c r="M34" t="b">
        <f t="shared" si="1"/>
        <v>1</v>
      </c>
      <c r="P34" t="s">
        <v>73</v>
      </c>
      <c r="Q34">
        <v>8</v>
      </c>
      <c r="R34">
        <v>8</v>
      </c>
      <c r="S34" t="b">
        <v>1</v>
      </c>
    </row>
    <row r="35" spans="1:19" x14ac:dyDescent="0.35">
      <c r="A35">
        <v>105</v>
      </c>
      <c r="B35" t="s">
        <v>265</v>
      </c>
      <c r="C35" t="s">
        <v>266</v>
      </c>
      <c r="D35">
        <v>4198075</v>
      </c>
      <c r="E35">
        <v>249449</v>
      </c>
      <c r="F35" t="s">
        <v>75</v>
      </c>
      <c r="G35">
        <v>4825629</v>
      </c>
      <c r="H35">
        <v>14701</v>
      </c>
      <c r="I35" t="s">
        <v>153</v>
      </c>
      <c r="J35">
        <f>VLOOKUP(F35,PFAS_List_of_Lists!B:J,8,FALSE)</f>
        <v>14701</v>
      </c>
      <c r="K35" s="3" t="b">
        <f t="shared" si="0"/>
        <v>1</v>
      </c>
      <c r="L35">
        <f>VLOOKUP(F35,PFAS_List_of_Lists!B:G,6,FALSE)</f>
        <v>4825629</v>
      </c>
      <c r="M35" t="b">
        <f t="shared" si="1"/>
        <v>1</v>
      </c>
      <c r="P35" t="s">
        <v>83</v>
      </c>
      <c r="Q35">
        <v>38</v>
      </c>
      <c r="R35">
        <v>38</v>
      </c>
      <c r="S35" t="b">
        <v>1</v>
      </c>
    </row>
    <row r="36" spans="1:19" x14ac:dyDescent="0.35">
      <c r="A36">
        <v>105</v>
      </c>
      <c r="B36" t="s">
        <v>265</v>
      </c>
      <c r="C36" t="s">
        <v>266</v>
      </c>
      <c r="D36">
        <v>4198075</v>
      </c>
      <c r="E36">
        <v>249449</v>
      </c>
      <c r="F36" t="s">
        <v>77</v>
      </c>
      <c r="G36">
        <v>5539486</v>
      </c>
      <c r="H36">
        <v>4333</v>
      </c>
      <c r="I36" t="s">
        <v>242</v>
      </c>
      <c r="J36">
        <f>VLOOKUP(F36,PFAS_List_of_Lists!B:J,8,FALSE)</f>
        <v>4333</v>
      </c>
      <c r="K36" s="3" t="b">
        <f t="shared" si="0"/>
        <v>1</v>
      </c>
      <c r="L36">
        <f>VLOOKUP(F36,PFAS_List_of_Lists!B:G,6,FALSE)</f>
        <v>5539486</v>
      </c>
      <c r="M36" t="b">
        <f t="shared" si="1"/>
        <v>1</v>
      </c>
      <c r="P36" t="s">
        <v>267</v>
      </c>
      <c r="Q36">
        <v>23</v>
      </c>
      <c r="R36" t="e">
        <v>#N/A</v>
      </c>
      <c r="S36" t="e">
        <v>#N/A</v>
      </c>
    </row>
    <row r="37" spans="1:19" x14ac:dyDescent="0.35">
      <c r="A37">
        <v>105</v>
      </c>
      <c r="B37" t="s">
        <v>265</v>
      </c>
      <c r="C37" t="s">
        <v>266</v>
      </c>
      <c r="D37">
        <v>4198075</v>
      </c>
      <c r="E37">
        <v>249449</v>
      </c>
      <c r="F37" t="s">
        <v>79</v>
      </c>
      <c r="G37">
        <v>5539487</v>
      </c>
      <c r="H37">
        <v>6614</v>
      </c>
      <c r="I37" t="s">
        <v>243</v>
      </c>
      <c r="J37">
        <f>VLOOKUP(F37,PFAS_List_of_Lists!B:J,8,FALSE)</f>
        <v>6614</v>
      </c>
      <c r="K37" s="3" t="b">
        <f t="shared" si="0"/>
        <v>1</v>
      </c>
      <c r="L37">
        <f>VLOOKUP(F37,PFAS_List_of_Lists!B:G,6,FALSE)</f>
        <v>5539487</v>
      </c>
      <c r="M37" t="b">
        <f t="shared" si="1"/>
        <v>1</v>
      </c>
      <c r="P37" t="s">
        <v>270</v>
      </c>
      <c r="Q37">
        <v>270</v>
      </c>
      <c r="R37" t="e">
        <v>#N/A</v>
      </c>
      <c r="S37" t="e">
        <v>#N/A</v>
      </c>
    </row>
    <row r="38" spans="1:19" x14ac:dyDescent="0.35">
      <c r="A38">
        <v>105</v>
      </c>
      <c r="B38" t="s">
        <v>265</v>
      </c>
      <c r="C38" t="s">
        <v>266</v>
      </c>
      <c r="D38">
        <v>4198075</v>
      </c>
      <c r="E38">
        <v>249449</v>
      </c>
      <c r="F38" t="s">
        <v>81</v>
      </c>
      <c r="G38">
        <v>5539488</v>
      </c>
      <c r="H38">
        <v>8121</v>
      </c>
      <c r="I38" t="s">
        <v>244</v>
      </c>
      <c r="J38">
        <f>VLOOKUP(F38,PFAS_List_of_Lists!B:J,8,FALSE)</f>
        <v>8121</v>
      </c>
      <c r="K38" s="3" t="b">
        <f t="shared" si="0"/>
        <v>1</v>
      </c>
      <c r="L38">
        <f>VLOOKUP(F38,PFAS_List_of_Lists!B:G,6,FALSE)</f>
        <v>5539488</v>
      </c>
      <c r="M38" t="b">
        <f t="shared" si="1"/>
        <v>1</v>
      </c>
      <c r="P38" t="s">
        <v>272</v>
      </c>
      <c r="Q38" s="4">
        <v>39</v>
      </c>
      <c r="R38" t="e">
        <v>#N/A</v>
      </c>
      <c r="S38" t="e">
        <v>#N/A</v>
      </c>
    </row>
    <row r="39" spans="1:19" x14ac:dyDescent="0.35">
      <c r="A39">
        <v>105</v>
      </c>
      <c r="B39" t="s">
        <v>265</v>
      </c>
      <c r="C39" t="s">
        <v>266</v>
      </c>
      <c r="D39">
        <v>4198075</v>
      </c>
      <c r="E39">
        <v>249449</v>
      </c>
      <c r="F39" t="s">
        <v>313</v>
      </c>
      <c r="G39">
        <v>5539489</v>
      </c>
      <c r="H39">
        <v>10739</v>
      </c>
      <c r="I39" t="s">
        <v>245</v>
      </c>
      <c r="J39" t="e">
        <f>VLOOKUP(F39,PFAS_List_of_Lists!B:J,8,FALSE)</f>
        <v>#N/A</v>
      </c>
      <c r="K39" t="e">
        <f t="shared" si="0"/>
        <v>#N/A</v>
      </c>
      <c r="L39" t="e">
        <f>VLOOKUP(F39,PFAS_List_of_Lists!B:G,6,FALSE)</f>
        <v>#N/A</v>
      </c>
      <c r="M39" t="e">
        <f t="shared" si="1"/>
        <v>#N/A</v>
      </c>
      <c r="P39" t="s">
        <v>274</v>
      </c>
      <c r="Q39">
        <v>163</v>
      </c>
      <c r="R39" t="e">
        <v>#N/A</v>
      </c>
      <c r="S39" t="e">
        <v>#N/A</v>
      </c>
    </row>
    <row r="40" spans="1:19" x14ac:dyDescent="0.35">
      <c r="A40">
        <v>105</v>
      </c>
      <c r="B40" t="s">
        <v>265</v>
      </c>
      <c r="C40" t="s">
        <v>266</v>
      </c>
      <c r="D40">
        <v>4198075</v>
      </c>
      <c r="E40">
        <v>249449</v>
      </c>
      <c r="F40" t="s">
        <v>282</v>
      </c>
      <c r="G40">
        <v>5562063</v>
      </c>
      <c r="H40">
        <v>14701</v>
      </c>
      <c r="I40" t="s">
        <v>283</v>
      </c>
      <c r="J40">
        <f>VLOOKUP(F40,PFAS_List_of_Lists!B:J,8,FALSE)</f>
        <v>14701</v>
      </c>
      <c r="K40" s="3" t="b">
        <f t="shared" si="0"/>
        <v>1</v>
      </c>
      <c r="L40">
        <f>VLOOKUP(F40,PFAS_List_of_Lists!B:G,6,FALSE)</f>
        <v>5562063</v>
      </c>
      <c r="M40" t="b">
        <f t="shared" si="1"/>
        <v>1</v>
      </c>
      <c r="P40" t="s">
        <v>276</v>
      </c>
      <c r="Q40" s="4">
        <v>483</v>
      </c>
      <c r="R40" t="e">
        <v>#N/A</v>
      </c>
      <c r="S40" t="e">
        <v>#N/A</v>
      </c>
    </row>
    <row r="41" spans="1:19" x14ac:dyDescent="0.35">
      <c r="A41">
        <v>105</v>
      </c>
      <c r="B41" t="s">
        <v>265</v>
      </c>
      <c r="C41" t="s">
        <v>266</v>
      </c>
      <c r="D41">
        <v>4198075</v>
      </c>
      <c r="E41">
        <v>249449</v>
      </c>
      <c r="F41" t="s">
        <v>83</v>
      </c>
      <c r="G41">
        <v>4825634</v>
      </c>
      <c r="H41">
        <v>38</v>
      </c>
      <c r="I41" t="s">
        <v>154</v>
      </c>
      <c r="J41">
        <f>VLOOKUP(F41,PFAS_List_of_Lists!B:J,8,FALSE)</f>
        <v>38</v>
      </c>
      <c r="K41" t="b">
        <f t="shared" si="0"/>
        <v>1</v>
      </c>
      <c r="L41">
        <f>VLOOKUP(F41,PFAS_List_of_Lists!B:G,6,FALSE)</f>
        <v>4825634</v>
      </c>
      <c r="M41" t="b">
        <f t="shared" si="1"/>
        <v>1</v>
      </c>
      <c r="P41" t="s">
        <v>277</v>
      </c>
      <c r="Q41" s="4">
        <v>0</v>
      </c>
      <c r="R41" t="e">
        <v>#N/A</v>
      </c>
      <c r="S41" t="e">
        <v>#N/A</v>
      </c>
    </row>
    <row r="42" spans="1:19" x14ac:dyDescent="0.35">
      <c r="A42">
        <v>105</v>
      </c>
      <c r="B42" t="s">
        <v>265</v>
      </c>
      <c r="C42" t="s">
        <v>266</v>
      </c>
      <c r="D42">
        <v>4198075</v>
      </c>
      <c r="E42">
        <v>249449</v>
      </c>
      <c r="F42" t="s">
        <v>284</v>
      </c>
      <c r="G42">
        <v>4825635</v>
      </c>
      <c r="H42">
        <v>43</v>
      </c>
      <c r="I42" t="s">
        <v>161</v>
      </c>
      <c r="J42" t="e">
        <f>VLOOKUP(F42,PFAS_List_of_Lists!B:J,8,FALSE)</f>
        <v>#N/A</v>
      </c>
      <c r="K42" t="e">
        <f t="shared" si="0"/>
        <v>#N/A</v>
      </c>
      <c r="L42" t="e">
        <f>VLOOKUP(F42,PFAS_List_of_Lists!B:G,6,FALSE)</f>
        <v>#N/A</v>
      </c>
      <c r="M42" t="e">
        <f t="shared" si="1"/>
        <v>#N/A</v>
      </c>
      <c r="P42" t="s">
        <v>279</v>
      </c>
      <c r="Q42" s="4">
        <v>10740</v>
      </c>
      <c r="R42" t="e">
        <v>#N/A</v>
      </c>
      <c r="S42" t="e">
        <v>#N/A</v>
      </c>
    </row>
    <row r="43" spans="1:19" x14ac:dyDescent="0.35">
      <c r="A43">
        <v>105</v>
      </c>
      <c r="B43" t="s">
        <v>265</v>
      </c>
      <c r="C43" t="s">
        <v>266</v>
      </c>
      <c r="D43">
        <v>4198075</v>
      </c>
      <c r="E43">
        <v>249449</v>
      </c>
      <c r="F43" t="s">
        <v>85</v>
      </c>
      <c r="G43">
        <v>4825636</v>
      </c>
      <c r="H43">
        <v>98</v>
      </c>
      <c r="I43" t="s">
        <v>155</v>
      </c>
      <c r="J43">
        <f>VLOOKUP(F43,PFAS_List_of_Lists!B:J,8,FALSE)</f>
        <v>98</v>
      </c>
      <c r="K43" s="3" t="b">
        <f t="shared" si="0"/>
        <v>1</v>
      </c>
      <c r="L43">
        <f>VLOOKUP(F43,PFAS_List_of_Lists!B:G,6,FALSE)</f>
        <v>4825636</v>
      </c>
      <c r="M43" t="b">
        <f t="shared" si="1"/>
        <v>1</v>
      </c>
      <c r="P43" t="s">
        <v>313</v>
      </c>
      <c r="Q43" s="4">
        <v>10739</v>
      </c>
      <c r="R43" t="e">
        <v>#N/A</v>
      </c>
      <c r="S43" t="e">
        <v>#N/A</v>
      </c>
    </row>
    <row r="44" spans="1:19" x14ac:dyDescent="0.35">
      <c r="A44">
        <v>105</v>
      </c>
      <c r="B44" t="s">
        <v>265</v>
      </c>
      <c r="C44" t="s">
        <v>266</v>
      </c>
      <c r="D44">
        <v>4198075</v>
      </c>
      <c r="E44">
        <v>249449</v>
      </c>
      <c r="F44" t="s">
        <v>285</v>
      </c>
      <c r="G44">
        <v>4825637</v>
      </c>
      <c r="H44">
        <v>592</v>
      </c>
      <c r="I44" t="s">
        <v>159</v>
      </c>
      <c r="J44" t="e">
        <f>VLOOKUP(F44,PFAS_List_of_Lists!B:J,8,FALSE)</f>
        <v>#N/A</v>
      </c>
      <c r="K44" t="e">
        <f t="shared" si="0"/>
        <v>#N/A</v>
      </c>
      <c r="L44" t="e">
        <f>VLOOKUP(F44,PFAS_List_of_Lists!B:G,6,FALSE)</f>
        <v>#N/A</v>
      </c>
      <c r="M44" t="e">
        <f t="shared" si="1"/>
        <v>#N/A</v>
      </c>
      <c r="P44" t="s">
        <v>284</v>
      </c>
      <c r="Q44">
        <v>43</v>
      </c>
      <c r="R44" t="e">
        <v>#N/A</v>
      </c>
      <c r="S44" t="e">
        <v>#N/A</v>
      </c>
    </row>
    <row r="45" spans="1:19" x14ac:dyDescent="0.35">
      <c r="A45">
        <v>105</v>
      </c>
      <c r="B45" t="s">
        <v>265</v>
      </c>
      <c r="C45" t="s">
        <v>266</v>
      </c>
      <c r="D45">
        <v>4198075</v>
      </c>
      <c r="E45">
        <v>249449</v>
      </c>
      <c r="F45" t="s">
        <v>286</v>
      </c>
      <c r="G45">
        <v>5562064</v>
      </c>
      <c r="H45">
        <v>0</v>
      </c>
      <c r="I45" t="s">
        <v>287</v>
      </c>
      <c r="J45" t="e">
        <f>VLOOKUP(F45,PFAS_List_of_Lists!B:J,8,FALSE)</f>
        <v>#N/A</v>
      </c>
      <c r="K45" t="e">
        <f t="shared" si="0"/>
        <v>#N/A</v>
      </c>
      <c r="L45" t="e">
        <f>VLOOKUP(F45,PFAS_List_of_Lists!B:G,6,FALSE)</f>
        <v>#N/A</v>
      </c>
      <c r="M45" t="e">
        <f t="shared" si="1"/>
        <v>#N/A</v>
      </c>
      <c r="P45" t="s">
        <v>285</v>
      </c>
      <c r="Q45">
        <v>592</v>
      </c>
      <c r="R45" t="e">
        <v>#N/A</v>
      </c>
      <c r="S45" t="e">
        <v>#N/A</v>
      </c>
    </row>
    <row r="46" spans="1:19" x14ac:dyDescent="0.35">
      <c r="A46">
        <v>105</v>
      </c>
      <c r="B46" t="s">
        <v>265</v>
      </c>
      <c r="C46" t="s">
        <v>266</v>
      </c>
      <c r="D46">
        <v>4198075</v>
      </c>
      <c r="E46">
        <v>249449</v>
      </c>
      <c r="F46" t="s">
        <v>162</v>
      </c>
      <c r="G46">
        <v>4972316</v>
      </c>
      <c r="H46">
        <v>3360</v>
      </c>
      <c r="I46" t="s">
        <v>163</v>
      </c>
      <c r="J46">
        <f>VLOOKUP(F46,PFAS_List_of_Lists!B:J,8,FALSE)</f>
        <v>3360</v>
      </c>
      <c r="K46" s="3" t="b">
        <f t="shared" si="0"/>
        <v>1</v>
      </c>
      <c r="L46">
        <f>VLOOKUP(F46,PFAS_List_of_Lists!B:G,6,FALSE)</f>
        <v>4972316</v>
      </c>
      <c r="M46" t="b">
        <f t="shared" si="1"/>
        <v>1</v>
      </c>
      <c r="P46" t="s">
        <v>286</v>
      </c>
      <c r="Q46">
        <v>0</v>
      </c>
      <c r="R46" t="e">
        <v>#N/A</v>
      </c>
      <c r="S46" t="e">
        <v>#N/A</v>
      </c>
    </row>
    <row r="47" spans="1:19" x14ac:dyDescent="0.35">
      <c r="A47">
        <v>105</v>
      </c>
      <c r="B47" t="s">
        <v>265</v>
      </c>
      <c r="C47" t="s">
        <v>266</v>
      </c>
      <c r="D47">
        <v>4198075</v>
      </c>
      <c r="E47">
        <v>249449</v>
      </c>
      <c r="F47" t="s">
        <v>288</v>
      </c>
      <c r="G47">
        <v>4198080</v>
      </c>
      <c r="H47">
        <v>16132</v>
      </c>
      <c r="I47" t="s">
        <v>289</v>
      </c>
      <c r="J47" t="e">
        <f>VLOOKUP(F47,PFAS_List_of_Lists!B:J,8,FALSE)</f>
        <v>#N/A</v>
      </c>
      <c r="K47" t="e">
        <f t="shared" ref="K47" si="2">J47=H47</f>
        <v>#N/A</v>
      </c>
      <c r="L47" t="e">
        <f>VLOOKUP(F47,PFAS_List_of_Lists!B:G,6,FALSE)</f>
        <v>#N/A</v>
      </c>
      <c r="M47" t="e">
        <f t="shared" ref="M47" si="3">L47=G47</f>
        <v>#N/A</v>
      </c>
      <c r="P47" t="s">
        <v>288</v>
      </c>
      <c r="Q47">
        <v>16132</v>
      </c>
      <c r="R47" t="e">
        <v>#N/A</v>
      </c>
      <c r="S47" t="e">
        <v>#N/A</v>
      </c>
    </row>
  </sheetData>
  <sortState xmlns:xlrd2="http://schemas.microsoft.com/office/spreadsheetml/2017/richdata2" ref="P2:S47">
    <sortCondition ref="S2:S47"/>
  </sortState>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9F6BC1-A275-4343-9C44-A49EF6FB7A6D}">
  <dimension ref="A1:N46"/>
  <sheetViews>
    <sheetView workbookViewId="0">
      <selection activeCell="J1" sqref="J1:M1048576"/>
    </sheetView>
  </sheetViews>
  <sheetFormatPr defaultRowHeight="14.5" x14ac:dyDescent="0.35"/>
  <cols>
    <col min="6" max="6" width="13.36328125" customWidth="1"/>
  </cols>
  <sheetData>
    <row r="1" spans="1:13" x14ac:dyDescent="0.35">
      <c r="A1" t="s">
        <v>257</v>
      </c>
      <c r="B1" t="s">
        <v>258</v>
      </c>
      <c r="C1" t="s">
        <v>259</v>
      </c>
      <c r="D1" t="s">
        <v>260</v>
      </c>
      <c r="E1" t="s">
        <v>261</v>
      </c>
      <c r="F1" t="s">
        <v>262</v>
      </c>
      <c r="G1" t="s">
        <v>128</v>
      </c>
      <c r="H1" t="s">
        <v>263</v>
      </c>
      <c r="I1" t="s">
        <v>264</v>
      </c>
      <c r="J1" t="s">
        <v>290</v>
      </c>
      <c r="K1" t="s">
        <v>291</v>
      </c>
      <c r="L1" t="s">
        <v>292</v>
      </c>
    </row>
    <row r="2" spans="1:13" x14ac:dyDescent="0.35">
      <c r="A2">
        <v>105</v>
      </c>
      <c r="B2" t="s">
        <v>265</v>
      </c>
      <c r="C2" t="s">
        <v>266</v>
      </c>
      <c r="D2">
        <v>4198075</v>
      </c>
      <c r="E2">
        <v>216793</v>
      </c>
      <c r="F2" t="s">
        <v>288</v>
      </c>
      <c r="G2">
        <v>4198080</v>
      </c>
      <c r="H2">
        <v>12357</v>
      </c>
      <c r="I2" t="s">
        <v>289</v>
      </c>
      <c r="J2" t="e">
        <f>VLOOKUP(F2,PFAS_List_of_Lists!B:J,8,FALSE)</f>
        <v>#N/A</v>
      </c>
      <c r="K2" t="e">
        <f t="shared" ref="K2:K46" si="0">J2=H2</f>
        <v>#N/A</v>
      </c>
      <c r="L2" t="e">
        <f>VLOOKUP(F2,PFAS_List_of_Lists!B:G,6,FALSE)</f>
        <v>#N/A</v>
      </c>
      <c r="M2" t="e">
        <f t="shared" ref="M2:M46" si="1">L2=G2</f>
        <v>#N/A</v>
      </c>
    </row>
    <row r="3" spans="1:13" x14ac:dyDescent="0.35">
      <c r="A3">
        <v>105</v>
      </c>
      <c r="B3" t="s">
        <v>265</v>
      </c>
      <c r="C3" t="s">
        <v>266</v>
      </c>
      <c r="D3">
        <v>4198075</v>
      </c>
      <c r="E3">
        <v>216793</v>
      </c>
      <c r="F3" t="s">
        <v>24</v>
      </c>
      <c r="G3">
        <v>4825507</v>
      </c>
      <c r="H3">
        <v>74</v>
      </c>
      <c r="I3" t="s">
        <v>130</v>
      </c>
      <c r="J3">
        <f>VLOOKUP(F3,PFAS_List_of_Lists!B:J,8,FALSE)</f>
        <v>74</v>
      </c>
      <c r="K3" t="b">
        <f t="shared" si="0"/>
        <v>1</v>
      </c>
      <c r="L3">
        <f>VLOOKUP(F3,PFAS_List_of_Lists!B:G,6,FALSE)</f>
        <v>4825507</v>
      </c>
      <c r="M3" t="b">
        <f t="shared" si="1"/>
        <v>1</v>
      </c>
    </row>
    <row r="4" spans="1:13" x14ac:dyDescent="0.35">
      <c r="A4">
        <v>105</v>
      </c>
      <c r="B4" t="s">
        <v>265</v>
      </c>
      <c r="C4" t="s">
        <v>266</v>
      </c>
      <c r="D4">
        <v>4198075</v>
      </c>
      <c r="E4">
        <v>216793</v>
      </c>
      <c r="F4" t="s">
        <v>26</v>
      </c>
      <c r="G4">
        <v>4825508</v>
      </c>
      <c r="H4">
        <v>76</v>
      </c>
      <c r="I4" t="s">
        <v>131</v>
      </c>
      <c r="J4">
        <f>VLOOKUP(F4,PFAS_List_of_Lists!B:J,8,FALSE)</f>
        <v>76</v>
      </c>
      <c r="K4" t="b">
        <f t="shared" si="0"/>
        <v>1</v>
      </c>
      <c r="L4">
        <f>VLOOKUP(F4,PFAS_List_of_Lists!B:G,6,FALSE)</f>
        <v>4825508</v>
      </c>
      <c r="M4" t="b">
        <f t="shared" si="1"/>
        <v>1</v>
      </c>
    </row>
    <row r="5" spans="1:13" x14ac:dyDescent="0.35">
      <c r="A5">
        <v>105</v>
      </c>
      <c r="B5" t="s">
        <v>265</v>
      </c>
      <c r="C5" t="s">
        <v>266</v>
      </c>
      <c r="D5">
        <v>4198075</v>
      </c>
      <c r="E5">
        <v>216793</v>
      </c>
      <c r="F5" t="s">
        <v>28</v>
      </c>
      <c r="G5">
        <v>4825509</v>
      </c>
      <c r="H5">
        <v>82</v>
      </c>
      <c r="I5" t="s">
        <v>132</v>
      </c>
      <c r="J5">
        <f>VLOOKUP(F5,PFAS_List_of_Lists!B:J,8,FALSE)</f>
        <v>0</v>
      </c>
      <c r="K5" t="b">
        <f t="shared" si="0"/>
        <v>0</v>
      </c>
      <c r="L5">
        <f>VLOOKUP(F5,PFAS_List_of_Lists!B:G,6,FALSE)</f>
        <v>4825509</v>
      </c>
      <c r="M5" t="b">
        <f t="shared" si="1"/>
        <v>1</v>
      </c>
    </row>
    <row r="6" spans="1:13" x14ac:dyDescent="0.35">
      <c r="A6">
        <v>105</v>
      </c>
      <c r="B6" t="s">
        <v>265</v>
      </c>
      <c r="C6" t="s">
        <v>266</v>
      </c>
      <c r="D6">
        <v>4198075</v>
      </c>
      <c r="E6">
        <v>216793</v>
      </c>
      <c r="F6" t="s">
        <v>32</v>
      </c>
      <c r="G6">
        <v>4825510</v>
      </c>
      <c r="H6">
        <v>26</v>
      </c>
      <c r="I6" t="s">
        <v>134</v>
      </c>
      <c r="J6">
        <f>VLOOKUP(F6,PFAS_List_of_Lists!B:J,8,FALSE)</f>
        <v>26</v>
      </c>
      <c r="K6" t="b">
        <f t="shared" si="0"/>
        <v>1</v>
      </c>
      <c r="L6">
        <f>VLOOKUP(F6,PFAS_List_of_Lists!B:G,6,FALSE)</f>
        <v>4825510</v>
      </c>
      <c r="M6" t="b">
        <f t="shared" si="1"/>
        <v>1</v>
      </c>
    </row>
    <row r="7" spans="1:13" x14ac:dyDescent="0.35">
      <c r="A7">
        <v>105</v>
      </c>
      <c r="B7" t="s">
        <v>265</v>
      </c>
      <c r="C7" t="s">
        <v>266</v>
      </c>
      <c r="D7">
        <v>4198075</v>
      </c>
      <c r="E7">
        <v>216793</v>
      </c>
      <c r="F7" t="s">
        <v>30</v>
      </c>
      <c r="G7">
        <v>4825511</v>
      </c>
      <c r="H7">
        <v>19</v>
      </c>
      <c r="I7" t="s">
        <v>133</v>
      </c>
      <c r="J7">
        <f>VLOOKUP(F7,PFAS_List_of_Lists!B:J,8,FALSE)</f>
        <v>19</v>
      </c>
      <c r="K7" t="b">
        <f t="shared" si="0"/>
        <v>1</v>
      </c>
      <c r="L7">
        <f>VLOOKUP(F7,PFAS_List_of_Lists!B:G,6,FALSE)</f>
        <v>4825511</v>
      </c>
      <c r="M7" t="b">
        <f t="shared" si="1"/>
        <v>1</v>
      </c>
    </row>
    <row r="8" spans="1:13" x14ac:dyDescent="0.35">
      <c r="A8">
        <v>105</v>
      </c>
      <c r="B8" t="s">
        <v>265</v>
      </c>
      <c r="C8" t="s">
        <v>266</v>
      </c>
      <c r="D8">
        <v>4198075</v>
      </c>
      <c r="E8">
        <v>216793</v>
      </c>
      <c r="F8" t="s">
        <v>34</v>
      </c>
      <c r="G8">
        <v>4825512</v>
      </c>
      <c r="H8">
        <v>9</v>
      </c>
      <c r="I8" t="s">
        <v>135</v>
      </c>
      <c r="J8">
        <f>VLOOKUP(F8,PFAS_List_of_Lists!B:J,8,FALSE)</f>
        <v>9</v>
      </c>
      <c r="K8" t="b">
        <f t="shared" si="0"/>
        <v>1</v>
      </c>
      <c r="L8">
        <f>VLOOKUP(F8,PFAS_List_of_Lists!B:G,6,FALSE)</f>
        <v>4825512</v>
      </c>
      <c r="M8" t="b">
        <f t="shared" si="1"/>
        <v>1</v>
      </c>
    </row>
    <row r="9" spans="1:13" x14ac:dyDescent="0.35">
      <c r="A9">
        <v>105</v>
      </c>
      <c r="B9" t="s">
        <v>265</v>
      </c>
      <c r="C9" t="s">
        <v>266</v>
      </c>
      <c r="D9">
        <v>4198075</v>
      </c>
      <c r="E9">
        <v>216793</v>
      </c>
      <c r="F9" t="s">
        <v>36</v>
      </c>
      <c r="G9">
        <v>4825513</v>
      </c>
      <c r="H9">
        <v>43</v>
      </c>
      <c r="I9" t="s">
        <v>136</v>
      </c>
      <c r="J9">
        <f>VLOOKUP(F9,PFAS_List_of_Lists!B:J,8,FALSE)</f>
        <v>43</v>
      </c>
      <c r="K9" t="b">
        <f t="shared" si="0"/>
        <v>1</v>
      </c>
      <c r="L9">
        <f>VLOOKUP(F9,PFAS_List_of_Lists!B:G,6,FALSE)</f>
        <v>4825513</v>
      </c>
      <c r="M9" t="b">
        <f t="shared" si="1"/>
        <v>1</v>
      </c>
    </row>
    <row r="10" spans="1:13" x14ac:dyDescent="0.35">
      <c r="A10">
        <v>105</v>
      </c>
      <c r="B10" t="s">
        <v>265</v>
      </c>
      <c r="C10" t="s">
        <v>266</v>
      </c>
      <c r="D10">
        <v>4198075</v>
      </c>
      <c r="E10">
        <v>216793</v>
      </c>
      <c r="F10" t="s">
        <v>38</v>
      </c>
      <c r="G10">
        <v>4825514</v>
      </c>
      <c r="H10">
        <v>428</v>
      </c>
      <c r="I10" t="s">
        <v>137</v>
      </c>
      <c r="J10">
        <f>VLOOKUP(F10,PFAS_List_of_Lists!B:J,8,FALSE)</f>
        <v>427</v>
      </c>
      <c r="K10" t="b">
        <f t="shared" si="0"/>
        <v>0</v>
      </c>
      <c r="L10">
        <f>VLOOKUP(F10,PFAS_List_of_Lists!B:G,6,FALSE)</f>
        <v>4825514</v>
      </c>
      <c r="M10" t="b">
        <f t="shared" si="1"/>
        <v>1</v>
      </c>
    </row>
    <row r="11" spans="1:13" x14ac:dyDescent="0.35">
      <c r="A11">
        <v>105</v>
      </c>
      <c r="B11" t="s">
        <v>265</v>
      </c>
      <c r="C11" t="s">
        <v>266</v>
      </c>
      <c r="D11">
        <v>4198075</v>
      </c>
      <c r="E11">
        <v>216793</v>
      </c>
      <c r="F11" t="s">
        <v>40</v>
      </c>
      <c r="G11">
        <v>4825515</v>
      </c>
      <c r="H11">
        <v>23</v>
      </c>
      <c r="I11" t="s">
        <v>138</v>
      </c>
      <c r="J11">
        <f>VLOOKUP(F11,PFAS_List_of_Lists!B:J,8,FALSE)</f>
        <v>23</v>
      </c>
      <c r="K11" t="b">
        <f t="shared" si="0"/>
        <v>1</v>
      </c>
      <c r="L11">
        <f>VLOOKUP(F11,PFAS_List_of_Lists!B:G,6,FALSE)</f>
        <v>4825515</v>
      </c>
      <c r="M11" t="b">
        <f t="shared" si="1"/>
        <v>1</v>
      </c>
    </row>
    <row r="12" spans="1:13" x14ac:dyDescent="0.35">
      <c r="A12">
        <v>105</v>
      </c>
      <c r="B12" t="s">
        <v>265</v>
      </c>
      <c r="C12" t="s">
        <v>266</v>
      </c>
      <c r="D12">
        <v>4198075</v>
      </c>
      <c r="E12">
        <v>216793</v>
      </c>
      <c r="F12" t="s">
        <v>267</v>
      </c>
      <c r="G12">
        <v>4825516</v>
      </c>
      <c r="H12">
        <v>23</v>
      </c>
      <c r="I12" t="s">
        <v>156</v>
      </c>
      <c r="J12" t="e">
        <f>VLOOKUP(F12,PFAS_List_of_Lists!B:J,8,FALSE)</f>
        <v>#N/A</v>
      </c>
      <c r="K12" t="e">
        <f t="shared" si="0"/>
        <v>#N/A</v>
      </c>
      <c r="L12" t="e">
        <f>VLOOKUP(F12,PFAS_List_of_Lists!B:G,6,FALSE)</f>
        <v>#N/A</v>
      </c>
      <c r="M12" t="e">
        <f t="shared" si="1"/>
        <v>#N/A</v>
      </c>
    </row>
    <row r="13" spans="1:13" x14ac:dyDescent="0.35">
      <c r="A13">
        <v>105</v>
      </c>
      <c r="B13" t="s">
        <v>265</v>
      </c>
      <c r="C13" t="s">
        <v>266</v>
      </c>
      <c r="D13">
        <v>4198075</v>
      </c>
      <c r="E13">
        <v>216793</v>
      </c>
      <c r="F13" t="s">
        <v>44</v>
      </c>
      <c r="G13">
        <v>4825517</v>
      </c>
      <c r="H13">
        <v>24</v>
      </c>
      <c r="I13" t="s">
        <v>139</v>
      </c>
      <c r="J13">
        <f>VLOOKUP(F13,PFAS_List_of_Lists!B:J,8,FALSE)</f>
        <v>24</v>
      </c>
      <c r="K13" t="b">
        <f t="shared" si="0"/>
        <v>1</v>
      </c>
      <c r="L13">
        <f>VLOOKUP(F13,PFAS_List_of_Lists!B:G,6,FALSE)</f>
        <v>4825517</v>
      </c>
      <c r="M13" t="b">
        <f t="shared" si="1"/>
        <v>1</v>
      </c>
    </row>
    <row r="14" spans="1:13" x14ac:dyDescent="0.35">
      <c r="A14">
        <v>105</v>
      </c>
      <c r="B14" t="s">
        <v>265</v>
      </c>
      <c r="C14" t="s">
        <v>266</v>
      </c>
      <c r="D14">
        <v>4198075</v>
      </c>
      <c r="E14">
        <v>216793</v>
      </c>
      <c r="F14" t="s">
        <v>46</v>
      </c>
      <c r="G14">
        <v>4825518</v>
      </c>
      <c r="H14">
        <v>165</v>
      </c>
      <c r="I14" t="s">
        <v>140</v>
      </c>
      <c r="J14">
        <f>VLOOKUP(F14,PFAS_List_of_Lists!B:J,8,FALSE)</f>
        <v>165</v>
      </c>
      <c r="K14" t="b">
        <f t="shared" si="0"/>
        <v>1</v>
      </c>
      <c r="L14">
        <f>VLOOKUP(F14,PFAS_List_of_Lists!B:G,6,FALSE)</f>
        <v>4825518</v>
      </c>
      <c r="M14" t="b">
        <f t="shared" si="1"/>
        <v>1</v>
      </c>
    </row>
    <row r="15" spans="1:13" x14ac:dyDescent="0.35">
      <c r="A15">
        <v>105</v>
      </c>
      <c r="B15" t="s">
        <v>265</v>
      </c>
      <c r="C15" t="s">
        <v>266</v>
      </c>
      <c r="D15">
        <v>4198075</v>
      </c>
      <c r="E15">
        <v>216793</v>
      </c>
      <c r="F15" t="s">
        <v>48</v>
      </c>
      <c r="G15">
        <v>4825519</v>
      </c>
      <c r="H15">
        <v>193</v>
      </c>
      <c r="I15" t="s">
        <v>141</v>
      </c>
      <c r="J15">
        <f>VLOOKUP(F15,PFAS_List_of_Lists!B:J,8,FALSE)</f>
        <v>193</v>
      </c>
      <c r="K15" t="b">
        <f t="shared" si="0"/>
        <v>1</v>
      </c>
      <c r="L15">
        <f>VLOOKUP(F15,PFAS_List_of_Lists!B:G,6,FALSE)</f>
        <v>4825519</v>
      </c>
      <c r="M15" t="b">
        <f t="shared" si="1"/>
        <v>1</v>
      </c>
    </row>
    <row r="16" spans="1:13" x14ac:dyDescent="0.35">
      <c r="A16">
        <v>105</v>
      </c>
      <c r="B16" t="s">
        <v>265</v>
      </c>
      <c r="C16" t="s">
        <v>266</v>
      </c>
      <c r="D16">
        <v>4198075</v>
      </c>
      <c r="E16">
        <v>216793</v>
      </c>
      <c r="F16" t="s">
        <v>50</v>
      </c>
      <c r="G16">
        <v>4825520</v>
      </c>
      <c r="H16">
        <v>9</v>
      </c>
      <c r="I16" t="s">
        <v>142</v>
      </c>
      <c r="J16">
        <f>VLOOKUP(F16,PFAS_List_of_Lists!B:J,8,FALSE)</f>
        <v>9</v>
      </c>
      <c r="K16" t="b">
        <f t="shared" si="0"/>
        <v>1</v>
      </c>
      <c r="L16">
        <f>VLOOKUP(F16,PFAS_List_of_Lists!B:G,6,FALSE)</f>
        <v>4825520</v>
      </c>
      <c r="M16" t="b">
        <f t="shared" si="1"/>
        <v>1</v>
      </c>
    </row>
    <row r="17" spans="1:13" x14ac:dyDescent="0.35">
      <c r="A17">
        <v>105</v>
      </c>
      <c r="B17" t="s">
        <v>265</v>
      </c>
      <c r="C17" t="s">
        <v>266</v>
      </c>
      <c r="D17">
        <v>4198075</v>
      </c>
      <c r="E17">
        <v>216793</v>
      </c>
      <c r="F17" t="s">
        <v>52</v>
      </c>
      <c r="G17">
        <v>4825521</v>
      </c>
      <c r="H17">
        <v>31</v>
      </c>
      <c r="I17" t="s">
        <v>143</v>
      </c>
      <c r="J17">
        <f>VLOOKUP(F17,PFAS_List_of_Lists!B:J,8,FALSE)</f>
        <v>31</v>
      </c>
      <c r="K17" t="b">
        <f t="shared" si="0"/>
        <v>1</v>
      </c>
      <c r="L17">
        <f>VLOOKUP(F17,PFAS_List_of_Lists!B:G,6,FALSE)</f>
        <v>4825521</v>
      </c>
      <c r="M17" t="b">
        <f t="shared" si="1"/>
        <v>1</v>
      </c>
    </row>
    <row r="18" spans="1:13" x14ac:dyDescent="0.35">
      <c r="A18">
        <v>105</v>
      </c>
      <c r="B18" t="s">
        <v>265</v>
      </c>
      <c r="C18" t="s">
        <v>266</v>
      </c>
      <c r="D18">
        <v>4198075</v>
      </c>
      <c r="E18">
        <v>216793</v>
      </c>
      <c r="F18" t="s">
        <v>54</v>
      </c>
      <c r="G18">
        <v>4825618</v>
      </c>
      <c r="H18">
        <v>45</v>
      </c>
      <c r="I18" t="s">
        <v>144</v>
      </c>
      <c r="J18">
        <f>VLOOKUP(F18,PFAS_List_of_Lists!B:J,8,FALSE)</f>
        <v>39</v>
      </c>
      <c r="K18" t="b">
        <f t="shared" si="0"/>
        <v>0</v>
      </c>
      <c r="L18">
        <f>VLOOKUP(F18,PFAS_List_of_Lists!B:G,6,FALSE)</f>
        <v>4825618</v>
      </c>
      <c r="M18" t="b">
        <f t="shared" si="1"/>
        <v>1</v>
      </c>
    </row>
    <row r="19" spans="1:13" x14ac:dyDescent="0.35">
      <c r="A19">
        <v>105</v>
      </c>
      <c r="B19" t="s">
        <v>265</v>
      </c>
      <c r="C19" t="s">
        <v>266</v>
      </c>
      <c r="D19">
        <v>4198075</v>
      </c>
      <c r="E19">
        <v>216793</v>
      </c>
      <c r="F19" t="s">
        <v>276</v>
      </c>
      <c r="G19">
        <v>4825619</v>
      </c>
      <c r="H19">
        <v>483</v>
      </c>
      <c r="I19" t="s">
        <v>157</v>
      </c>
      <c r="J19" t="e">
        <f>VLOOKUP(F19,PFAS_List_of_Lists!B:J,8,FALSE)</f>
        <v>#N/A</v>
      </c>
      <c r="K19" t="e">
        <f t="shared" si="0"/>
        <v>#N/A</v>
      </c>
      <c r="L19" t="e">
        <f>VLOOKUP(F19,PFAS_List_of_Lists!B:G,6,FALSE)</f>
        <v>#N/A</v>
      </c>
      <c r="M19" t="e">
        <f t="shared" si="1"/>
        <v>#N/A</v>
      </c>
    </row>
    <row r="20" spans="1:13" x14ac:dyDescent="0.35">
      <c r="A20">
        <v>105</v>
      </c>
      <c r="B20" t="s">
        <v>265</v>
      </c>
      <c r="C20" t="s">
        <v>266</v>
      </c>
      <c r="D20">
        <v>4198075</v>
      </c>
      <c r="E20">
        <v>216793</v>
      </c>
      <c r="F20" t="s">
        <v>58</v>
      </c>
      <c r="G20">
        <v>4825620</v>
      </c>
      <c r="H20">
        <v>182</v>
      </c>
      <c r="I20" t="s">
        <v>145</v>
      </c>
      <c r="J20">
        <f>VLOOKUP(F20,PFAS_List_of_Lists!B:J,8,FALSE)</f>
        <v>182</v>
      </c>
      <c r="K20" t="b">
        <f t="shared" si="0"/>
        <v>1</v>
      </c>
      <c r="L20">
        <f>VLOOKUP(F20,PFAS_List_of_Lists!B:G,6,FALSE)</f>
        <v>4825620</v>
      </c>
      <c r="M20" t="b">
        <f t="shared" si="1"/>
        <v>1</v>
      </c>
    </row>
    <row r="21" spans="1:13" x14ac:dyDescent="0.35">
      <c r="A21">
        <v>105</v>
      </c>
      <c r="B21" t="s">
        <v>265</v>
      </c>
      <c r="C21" t="s">
        <v>266</v>
      </c>
      <c r="D21">
        <v>4198075</v>
      </c>
      <c r="E21">
        <v>216793</v>
      </c>
      <c r="F21" t="s">
        <v>60</v>
      </c>
      <c r="G21">
        <v>4825621</v>
      </c>
      <c r="H21">
        <v>1473</v>
      </c>
      <c r="I21" t="s">
        <v>146</v>
      </c>
      <c r="J21">
        <f>VLOOKUP(F21,PFAS_List_of_Lists!B:J,8,FALSE)</f>
        <v>1499</v>
      </c>
      <c r="K21" t="b">
        <f t="shared" si="0"/>
        <v>0</v>
      </c>
      <c r="L21">
        <f>VLOOKUP(F21,PFAS_List_of_Lists!B:G,6,FALSE)</f>
        <v>4825621</v>
      </c>
      <c r="M21" t="b">
        <f t="shared" si="1"/>
        <v>1</v>
      </c>
    </row>
    <row r="22" spans="1:13" x14ac:dyDescent="0.35">
      <c r="A22">
        <v>105</v>
      </c>
      <c r="B22" t="s">
        <v>265</v>
      </c>
      <c r="C22" t="s">
        <v>266</v>
      </c>
      <c r="D22">
        <v>4198075</v>
      </c>
      <c r="E22">
        <v>216793</v>
      </c>
      <c r="F22" t="s">
        <v>62</v>
      </c>
      <c r="G22">
        <v>4825622</v>
      </c>
      <c r="H22">
        <v>38</v>
      </c>
      <c r="I22" t="s">
        <v>147</v>
      </c>
      <c r="J22">
        <f>VLOOKUP(F22,PFAS_List_of_Lists!B:J,8,FALSE)</f>
        <v>38</v>
      </c>
      <c r="K22" t="b">
        <f t="shared" si="0"/>
        <v>1</v>
      </c>
      <c r="L22">
        <f>VLOOKUP(F22,PFAS_List_of_Lists!B:G,6,FALSE)</f>
        <v>4825622</v>
      </c>
      <c r="M22" t="b">
        <f t="shared" si="1"/>
        <v>1</v>
      </c>
    </row>
    <row r="23" spans="1:13" x14ac:dyDescent="0.35">
      <c r="A23">
        <v>105</v>
      </c>
      <c r="B23" t="s">
        <v>265</v>
      </c>
      <c r="C23" t="s">
        <v>266</v>
      </c>
      <c r="D23">
        <v>4198075</v>
      </c>
      <c r="E23">
        <v>216793</v>
      </c>
      <c r="F23" t="s">
        <v>279</v>
      </c>
      <c r="G23">
        <v>4825623</v>
      </c>
      <c r="H23">
        <v>8117</v>
      </c>
      <c r="I23" t="s">
        <v>158</v>
      </c>
      <c r="J23" t="e">
        <f>VLOOKUP(F23,PFAS_List_of_Lists!B:J,8,FALSE)</f>
        <v>#N/A</v>
      </c>
      <c r="K23" t="e">
        <f t="shared" si="0"/>
        <v>#N/A</v>
      </c>
      <c r="L23" t="e">
        <f>VLOOKUP(F23,PFAS_List_of_Lists!B:G,6,FALSE)</f>
        <v>#N/A</v>
      </c>
      <c r="M23" t="e">
        <f t="shared" si="1"/>
        <v>#N/A</v>
      </c>
    </row>
    <row r="24" spans="1:13" x14ac:dyDescent="0.35">
      <c r="A24">
        <v>105</v>
      </c>
      <c r="B24" t="s">
        <v>265</v>
      </c>
      <c r="C24" t="s">
        <v>266</v>
      </c>
      <c r="D24">
        <v>4198075</v>
      </c>
      <c r="E24">
        <v>216793</v>
      </c>
      <c r="F24" t="s">
        <v>66</v>
      </c>
      <c r="G24">
        <v>4825624</v>
      </c>
      <c r="H24">
        <v>203</v>
      </c>
      <c r="I24" t="s">
        <v>148</v>
      </c>
      <c r="J24">
        <f>VLOOKUP(F24,PFAS_List_of_Lists!B:J,8,FALSE)</f>
        <v>202</v>
      </c>
      <c r="K24" t="b">
        <f t="shared" si="0"/>
        <v>0</v>
      </c>
      <c r="L24">
        <f>VLOOKUP(F24,PFAS_List_of_Lists!B:G,6,FALSE)</f>
        <v>4825624</v>
      </c>
      <c r="M24" t="b">
        <f t="shared" si="1"/>
        <v>1</v>
      </c>
    </row>
    <row r="25" spans="1:13" x14ac:dyDescent="0.35">
      <c r="A25">
        <v>105</v>
      </c>
      <c r="B25" t="s">
        <v>265</v>
      </c>
      <c r="C25" t="s">
        <v>266</v>
      </c>
      <c r="D25">
        <v>4198075</v>
      </c>
      <c r="E25">
        <v>216793</v>
      </c>
      <c r="F25" t="s">
        <v>68</v>
      </c>
      <c r="G25">
        <v>4825625</v>
      </c>
      <c r="H25">
        <v>127</v>
      </c>
      <c r="I25" t="s">
        <v>149</v>
      </c>
      <c r="J25">
        <f>VLOOKUP(F25,PFAS_List_of_Lists!B:J,8,FALSE)</f>
        <v>127</v>
      </c>
      <c r="K25" t="b">
        <f t="shared" si="0"/>
        <v>1</v>
      </c>
      <c r="L25">
        <f>VLOOKUP(F25,PFAS_List_of_Lists!B:G,6,FALSE)</f>
        <v>4825625</v>
      </c>
      <c r="M25" t="b">
        <f t="shared" si="1"/>
        <v>1</v>
      </c>
    </row>
    <row r="26" spans="1:13" x14ac:dyDescent="0.35">
      <c r="A26">
        <v>105</v>
      </c>
      <c r="B26" t="s">
        <v>265</v>
      </c>
      <c r="C26" t="s">
        <v>266</v>
      </c>
      <c r="D26">
        <v>4198075</v>
      </c>
      <c r="E26">
        <v>216793</v>
      </c>
      <c r="F26" t="s">
        <v>70</v>
      </c>
      <c r="G26">
        <v>4825626</v>
      </c>
      <c r="H26">
        <v>3702</v>
      </c>
      <c r="I26" t="s">
        <v>150</v>
      </c>
      <c r="J26">
        <f>VLOOKUP(F26,PFAS_List_of_Lists!B:J,8,FALSE)</f>
        <v>3722</v>
      </c>
      <c r="K26" t="b">
        <f t="shared" si="0"/>
        <v>0</v>
      </c>
      <c r="L26">
        <f>VLOOKUP(F26,PFAS_List_of_Lists!B:G,6,FALSE)</f>
        <v>4825626</v>
      </c>
      <c r="M26" t="b">
        <f t="shared" si="1"/>
        <v>1</v>
      </c>
    </row>
    <row r="27" spans="1:13" x14ac:dyDescent="0.35">
      <c r="A27">
        <v>105</v>
      </c>
      <c r="B27" t="s">
        <v>265</v>
      </c>
      <c r="C27" t="s">
        <v>266</v>
      </c>
      <c r="D27">
        <v>4198075</v>
      </c>
      <c r="E27">
        <v>216793</v>
      </c>
      <c r="F27" t="s">
        <v>71</v>
      </c>
      <c r="G27">
        <v>4825627</v>
      </c>
      <c r="H27">
        <v>3206</v>
      </c>
      <c r="I27" t="s">
        <v>151</v>
      </c>
      <c r="J27">
        <f>VLOOKUP(F27,PFAS_List_of_Lists!B:J,8,FALSE)</f>
        <v>3203</v>
      </c>
      <c r="K27" t="b">
        <f t="shared" si="0"/>
        <v>0</v>
      </c>
      <c r="L27">
        <f>VLOOKUP(F27,PFAS_List_of_Lists!B:G,6,FALSE)</f>
        <v>4825627</v>
      </c>
      <c r="M27" t="b">
        <f t="shared" si="1"/>
        <v>1</v>
      </c>
    </row>
    <row r="28" spans="1:13" x14ac:dyDescent="0.35">
      <c r="A28">
        <v>105</v>
      </c>
      <c r="B28" t="s">
        <v>265</v>
      </c>
      <c r="C28" t="s">
        <v>266</v>
      </c>
      <c r="D28">
        <v>4198075</v>
      </c>
      <c r="E28">
        <v>216793</v>
      </c>
      <c r="F28" t="s">
        <v>73</v>
      </c>
      <c r="G28">
        <v>4825628</v>
      </c>
      <c r="H28">
        <v>8</v>
      </c>
      <c r="I28" t="s">
        <v>152</v>
      </c>
      <c r="J28">
        <f>VLOOKUP(F28,PFAS_List_of_Lists!B:J,8,FALSE)</f>
        <v>8</v>
      </c>
      <c r="K28" t="b">
        <f t="shared" si="0"/>
        <v>1</v>
      </c>
      <c r="L28">
        <f>VLOOKUP(F28,PFAS_List_of_Lists!B:G,6,FALSE)</f>
        <v>4825628</v>
      </c>
      <c r="M28" t="b">
        <f t="shared" si="1"/>
        <v>1</v>
      </c>
    </row>
    <row r="29" spans="1:13" x14ac:dyDescent="0.35">
      <c r="A29" s="2">
        <v>105</v>
      </c>
      <c r="B29" s="2" t="s">
        <v>265</v>
      </c>
      <c r="C29" s="2" t="s">
        <v>266</v>
      </c>
      <c r="D29" s="2">
        <v>4198075</v>
      </c>
      <c r="E29" s="2">
        <v>216793</v>
      </c>
      <c r="F29" s="2" t="s">
        <v>75</v>
      </c>
      <c r="G29" s="2">
        <v>4825629</v>
      </c>
      <c r="H29" s="2">
        <v>12016</v>
      </c>
      <c r="I29" s="2" t="s">
        <v>153</v>
      </c>
      <c r="J29" s="2">
        <f>VLOOKUP(F29,PFAS_List_of_Lists!B:J,8,FALSE)</f>
        <v>14701</v>
      </c>
      <c r="K29" s="2" t="b">
        <f t="shared" si="0"/>
        <v>0</v>
      </c>
      <c r="L29">
        <f>VLOOKUP(F29,PFAS_List_of_Lists!B:G,6,FALSE)</f>
        <v>4825629</v>
      </c>
      <c r="M29" t="b">
        <f t="shared" si="1"/>
        <v>1</v>
      </c>
    </row>
    <row r="30" spans="1:13" x14ac:dyDescent="0.35">
      <c r="A30">
        <v>105</v>
      </c>
      <c r="B30" t="s">
        <v>265</v>
      </c>
      <c r="C30" t="s">
        <v>266</v>
      </c>
      <c r="D30">
        <v>4198075</v>
      </c>
      <c r="E30">
        <v>216793</v>
      </c>
      <c r="F30" t="s">
        <v>83</v>
      </c>
      <c r="G30">
        <v>4825634</v>
      </c>
      <c r="H30">
        <v>38</v>
      </c>
      <c r="I30" t="s">
        <v>154</v>
      </c>
      <c r="J30">
        <f>VLOOKUP(F30,PFAS_List_of_Lists!B:J,8,FALSE)</f>
        <v>38</v>
      </c>
      <c r="K30" t="b">
        <f t="shared" si="0"/>
        <v>1</v>
      </c>
      <c r="L30">
        <f>VLOOKUP(F30,PFAS_List_of_Lists!B:G,6,FALSE)</f>
        <v>4825634</v>
      </c>
      <c r="M30" t="b">
        <f t="shared" si="1"/>
        <v>1</v>
      </c>
    </row>
    <row r="31" spans="1:13" x14ac:dyDescent="0.35">
      <c r="A31">
        <v>105</v>
      </c>
      <c r="B31" t="s">
        <v>265</v>
      </c>
      <c r="C31" t="s">
        <v>266</v>
      </c>
      <c r="D31">
        <v>4198075</v>
      </c>
      <c r="E31">
        <v>216793</v>
      </c>
      <c r="F31" t="s">
        <v>284</v>
      </c>
      <c r="G31">
        <v>4825635</v>
      </c>
      <c r="H31">
        <v>43</v>
      </c>
      <c r="I31" t="s">
        <v>161</v>
      </c>
      <c r="J31" t="e">
        <f>VLOOKUP(F31,PFAS_List_of_Lists!B:J,8,FALSE)</f>
        <v>#N/A</v>
      </c>
      <c r="K31" t="e">
        <f t="shared" si="0"/>
        <v>#N/A</v>
      </c>
      <c r="L31" t="e">
        <f>VLOOKUP(F31,PFAS_List_of_Lists!B:G,6,FALSE)</f>
        <v>#N/A</v>
      </c>
      <c r="M31" t="e">
        <f t="shared" si="1"/>
        <v>#N/A</v>
      </c>
    </row>
    <row r="32" spans="1:13" x14ac:dyDescent="0.35">
      <c r="A32">
        <v>105</v>
      </c>
      <c r="B32" t="s">
        <v>265</v>
      </c>
      <c r="C32" t="s">
        <v>266</v>
      </c>
      <c r="D32">
        <v>4198075</v>
      </c>
      <c r="E32">
        <v>216793</v>
      </c>
      <c r="F32" t="s">
        <v>85</v>
      </c>
      <c r="G32">
        <v>4825636</v>
      </c>
      <c r="H32">
        <v>100</v>
      </c>
      <c r="I32" t="s">
        <v>155</v>
      </c>
      <c r="J32">
        <f>VLOOKUP(F32,PFAS_List_of_Lists!B:J,8,FALSE)</f>
        <v>98</v>
      </c>
      <c r="K32" t="b">
        <f t="shared" si="0"/>
        <v>0</v>
      </c>
      <c r="L32">
        <f>VLOOKUP(F32,PFAS_List_of_Lists!B:G,6,FALSE)</f>
        <v>4825636</v>
      </c>
      <c r="M32" t="b">
        <f t="shared" si="1"/>
        <v>1</v>
      </c>
    </row>
    <row r="33" spans="1:14" x14ac:dyDescent="0.35">
      <c r="A33">
        <v>105</v>
      </c>
      <c r="B33" t="s">
        <v>265</v>
      </c>
      <c r="C33" t="s">
        <v>266</v>
      </c>
      <c r="D33">
        <v>4198075</v>
      </c>
      <c r="E33">
        <v>216793</v>
      </c>
      <c r="F33" t="s">
        <v>285</v>
      </c>
      <c r="G33">
        <v>4825637</v>
      </c>
      <c r="H33">
        <v>589</v>
      </c>
      <c r="I33" t="s">
        <v>159</v>
      </c>
      <c r="J33" t="e">
        <f>VLOOKUP(F33,PFAS_List_of_Lists!B:J,8,FALSE)</f>
        <v>#N/A</v>
      </c>
      <c r="K33" t="e">
        <f t="shared" si="0"/>
        <v>#N/A</v>
      </c>
      <c r="L33" t="e">
        <f>VLOOKUP(F33,PFAS_List_of_Lists!B:G,6,FALSE)</f>
        <v>#N/A</v>
      </c>
      <c r="M33" t="e">
        <f t="shared" si="1"/>
        <v>#N/A</v>
      </c>
    </row>
    <row r="34" spans="1:14" x14ac:dyDescent="0.35">
      <c r="A34">
        <v>105</v>
      </c>
      <c r="B34" t="s">
        <v>265</v>
      </c>
      <c r="C34" t="s">
        <v>266</v>
      </c>
      <c r="D34">
        <v>4198075</v>
      </c>
      <c r="E34">
        <v>216793</v>
      </c>
      <c r="F34" t="s">
        <v>162</v>
      </c>
      <c r="G34">
        <v>4972316</v>
      </c>
      <c r="H34">
        <v>3372</v>
      </c>
      <c r="I34" t="s">
        <v>163</v>
      </c>
      <c r="J34">
        <f>VLOOKUP(F34,PFAS_List_of_Lists!B:J,8,FALSE)</f>
        <v>3360</v>
      </c>
      <c r="K34" t="b">
        <f t="shared" si="0"/>
        <v>0</v>
      </c>
      <c r="L34">
        <f>VLOOKUP(F34,PFAS_List_of_Lists!B:G,6,FALSE)</f>
        <v>4972316</v>
      </c>
      <c r="M34" t="b">
        <f t="shared" si="1"/>
        <v>1</v>
      </c>
    </row>
    <row r="35" spans="1:14" x14ac:dyDescent="0.35">
      <c r="A35">
        <v>105</v>
      </c>
      <c r="B35" t="s">
        <v>265</v>
      </c>
      <c r="C35" t="s">
        <v>266</v>
      </c>
      <c r="D35">
        <v>4198075</v>
      </c>
      <c r="E35">
        <v>216793</v>
      </c>
      <c r="F35" t="s">
        <v>77</v>
      </c>
      <c r="G35">
        <v>5539486</v>
      </c>
      <c r="H35">
        <v>4351</v>
      </c>
      <c r="I35" t="s">
        <v>242</v>
      </c>
      <c r="J35">
        <f>VLOOKUP(F35,PFAS_List_of_Lists!B:J,8,FALSE)</f>
        <v>4333</v>
      </c>
      <c r="K35" t="b">
        <f t="shared" si="0"/>
        <v>0</v>
      </c>
      <c r="L35">
        <f>VLOOKUP(F35,PFAS_List_of_Lists!B:G,6,FALSE)</f>
        <v>5539486</v>
      </c>
      <c r="M35" t="b">
        <f t="shared" si="1"/>
        <v>1</v>
      </c>
    </row>
    <row r="36" spans="1:14" x14ac:dyDescent="0.35">
      <c r="A36">
        <v>105</v>
      </c>
      <c r="B36" t="s">
        <v>265</v>
      </c>
      <c r="C36" t="s">
        <v>266</v>
      </c>
      <c r="D36">
        <v>4198075</v>
      </c>
      <c r="E36">
        <v>216793</v>
      </c>
      <c r="F36" t="s">
        <v>79</v>
      </c>
      <c r="G36">
        <v>5539487</v>
      </c>
      <c r="H36">
        <v>6625</v>
      </c>
      <c r="I36" t="s">
        <v>243</v>
      </c>
      <c r="J36">
        <f>VLOOKUP(F36,PFAS_List_of_Lists!B:J,8,FALSE)</f>
        <v>6614</v>
      </c>
      <c r="K36" t="b">
        <f t="shared" si="0"/>
        <v>0</v>
      </c>
      <c r="L36">
        <f>VLOOKUP(F36,PFAS_List_of_Lists!B:G,6,FALSE)</f>
        <v>5539487</v>
      </c>
      <c r="M36" t="b">
        <f t="shared" si="1"/>
        <v>1</v>
      </c>
    </row>
    <row r="37" spans="1:14" x14ac:dyDescent="0.35">
      <c r="A37">
        <v>105</v>
      </c>
      <c r="B37" t="s">
        <v>265</v>
      </c>
      <c r="C37" t="s">
        <v>266</v>
      </c>
      <c r="D37">
        <v>4198075</v>
      </c>
      <c r="E37">
        <v>216793</v>
      </c>
      <c r="F37" t="s">
        <v>81</v>
      </c>
      <c r="G37">
        <v>5539488</v>
      </c>
      <c r="H37">
        <v>8137</v>
      </c>
      <c r="I37" t="s">
        <v>244</v>
      </c>
      <c r="J37">
        <f>VLOOKUP(F37,PFAS_List_of_Lists!B:J,8,FALSE)</f>
        <v>8121</v>
      </c>
      <c r="K37" t="b">
        <f t="shared" si="0"/>
        <v>0</v>
      </c>
      <c r="L37">
        <f>VLOOKUP(F37,PFAS_List_of_Lists!B:G,6,FALSE)</f>
        <v>5539488</v>
      </c>
      <c r="M37" t="b">
        <f t="shared" si="1"/>
        <v>1</v>
      </c>
    </row>
    <row r="38" spans="1:14" x14ac:dyDescent="0.35">
      <c r="A38">
        <v>105</v>
      </c>
      <c r="B38" t="s">
        <v>265</v>
      </c>
      <c r="C38" t="s">
        <v>266</v>
      </c>
      <c r="D38">
        <v>4198075</v>
      </c>
      <c r="E38">
        <v>216793</v>
      </c>
      <c r="F38" t="s">
        <v>293</v>
      </c>
      <c r="G38">
        <v>5539489</v>
      </c>
      <c r="H38">
        <v>8079</v>
      </c>
      <c r="I38" t="s">
        <v>245</v>
      </c>
      <c r="J38">
        <f>VLOOKUP(F38,PFAS_List_of_Lists!B:J,8,FALSE)</f>
        <v>10739</v>
      </c>
      <c r="K38" t="b">
        <f t="shared" si="0"/>
        <v>0</v>
      </c>
      <c r="L38">
        <f>VLOOKUP(F38,PFAS_List_of_Lists!B:G,6,FALSE)</f>
        <v>5539489</v>
      </c>
      <c r="M38" t="b">
        <f t="shared" si="1"/>
        <v>1</v>
      </c>
    </row>
    <row r="39" spans="1:14" x14ac:dyDescent="0.35">
      <c r="A39">
        <v>105</v>
      </c>
      <c r="B39" t="s">
        <v>265</v>
      </c>
      <c r="C39" t="s">
        <v>266</v>
      </c>
      <c r="D39">
        <v>4198075</v>
      </c>
      <c r="E39">
        <v>216793</v>
      </c>
      <c r="F39" t="s">
        <v>272</v>
      </c>
      <c r="G39">
        <v>5562057</v>
      </c>
      <c r="H39">
        <v>6</v>
      </c>
      <c r="I39" t="s">
        <v>273</v>
      </c>
      <c r="J39" t="e">
        <f>VLOOKUP(F39,PFAS_List_of_Lists!B:J,8,FALSE)</f>
        <v>#N/A</v>
      </c>
      <c r="K39" t="e">
        <f t="shared" si="0"/>
        <v>#N/A</v>
      </c>
      <c r="L39" t="e">
        <f>VLOOKUP(F39,PFAS_List_of_Lists!B:G,6,FALSE)</f>
        <v>#N/A</v>
      </c>
      <c r="M39" t="e">
        <f t="shared" si="1"/>
        <v>#N/A</v>
      </c>
    </row>
    <row r="40" spans="1:14" x14ac:dyDescent="0.35">
      <c r="A40">
        <v>105</v>
      </c>
      <c r="B40" t="s">
        <v>265</v>
      </c>
      <c r="C40" t="s">
        <v>266</v>
      </c>
      <c r="D40">
        <v>4198075</v>
      </c>
      <c r="E40">
        <v>216793</v>
      </c>
      <c r="F40" t="s">
        <v>274</v>
      </c>
      <c r="G40">
        <v>5562058</v>
      </c>
      <c r="H40">
        <v>142</v>
      </c>
      <c r="I40" t="s">
        <v>275</v>
      </c>
      <c r="J40" t="e">
        <f>VLOOKUP(F40,PFAS_List_of_Lists!B:J,8,FALSE)</f>
        <v>#N/A</v>
      </c>
      <c r="K40" t="e">
        <f t="shared" si="0"/>
        <v>#N/A</v>
      </c>
      <c r="L40" t="e">
        <f>VLOOKUP(F40,PFAS_List_of_Lists!B:G,6,FALSE)</f>
        <v>#N/A</v>
      </c>
      <c r="M40" t="e">
        <f t="shared" si="1"/>
        <v>#N/A</v>
      </c>
    </row>
    <row r="41" spans="1:14" x14ac:dyDescent="0.35">
      <c r="A41">
        <v>105</v>
      </c>
      <c r="B41" t="s">
        <v>265</v>
      </c>
      <c r="C41" t="s">
        <v>266</v>
      </c>
      <c r="D41">
        <v>4198075</v>
      </c>
      <c r="E41">
        <v>216793</v>
      </c>
      <c r="F41" t="s">
        <v>268</v>
      </c>
      <c r="G41">
        <v>5562059</v>
      </c>
      <c r="H41">
        <v>41</v>
      </c>
      <c r="I41" t="s">
        <v>269</v>
      </c>
      <c r="J41">
        <f>VLOOKUP(F41,PFAS_List_of_Lists!B:J,8,FALSE)</f>
        <v>41</v>
      </c>
      <c r="K41" t="b">
        <f t="shared" si="0"/>
        <v>1</v>
      </c>
      <c r="L41">
        <f>VLOOKUP(F41,PFAS_List_of_Lists!B:G,6,FALSE)</f>
        <v>5562059</v>
      </c>
      <c r="M41" t="b">
        <f t="shared" si="1"/>
        <v>1</v>
      </c>
    </row>
    <row r="42" spans="1:14" x14ac:dyDescent="0.35">
      <c r="A42">
        <v>105</v>
      </c>
      <c r="B42" t="s">
        <v>265</v>
      </c>
      <c r="C42" t="s">
        <v>266</v>
      </c>
      <c r="D42">
        <v>4198075</v>
      </c>
      <c r="E42">
        <v>216793</v>
      </c>
      <c r="F42" t="s">
        <v>270</v>
      </c>
      <c r="G42">
        <v>5562060</v>
      </c>
      <c r="H42">
        <v>235</v>
      </c>
      <c r="I42" t="s">
        <v>271</v>
      </c>
      <c r="J42" t="e">
        <f>VLOOKUP(F42,PFAS_List_of_Lists!B:J,8,FALSE)</f>
        <v>#N/A</v>
      </c>
      <c r="K42" t="e">
        <f t="shared" si="0"/>
        <v>#N/A</v>
      </c>
      <c r="L42" t="e">
        <f>VLOOKUP(F42,PFAS_List_of_Lists!B:G,6,FALSE)</f>
        <v>#N/A</v>
      </c>
      <c r="M42" t="e">
        <f t="shared" si="1"/>
        <v>#N/A</v>
      </c>
    </row>
    <row r="43" spans="1:14" x14ac:dyDescent="0.35">
      <c r="A43">
        <v>105</v>
      </c>
      <c r="B43" t="s">
        <v>265</v>
      </c>
      <c r="C43" t="s">
        <v>266</v>
      </c>
      <c r="D43">
        <v>4198075</v>
      </c>
      <c r="E43">
        <v>216793</v>
      </c>
      <c r="F43" t="s">
        <v>277</v>
      </c>
      <c r="G43">
        <v>5562061</v>
      </c>
      <c r="H43">
        <v>91</v>
      </c>
      <c r="I43" t="s">
        <v>278</v>
      </c>
      <c r="J43" t="e">
        <f>VLOOKUP(F43,PFAS_List_of_Lists!B:J,8,FALSE)</f>
        <v>#N/A</v>
      </c>
      <c r="K43" t="e">
        <f t="shared" si="0"/>
        <v>#N/A</v>
      </c>
      <c r="L43" t="e">
        <f>VLOOKUP(F43,PFAS_List_of_Lists!B:G,6,FALSE)</f>
        <v>#N/A</v>
      </c>
      <c r="M43" t="e">
        <f t="shared" si="1"/>
        <v>#N/A</v>
      </c>
    </row>
    <row r="44" spans="1:14" x14ac:dyDescent="0.35">
      <c r="A44">
        <v>105</v>
      </c>
      <c r="B44" t="s">
        <v>265</v>
      </c>
      <c r="C44" t="s">
        <v>266</v>
      </c>
      <c r="D44">
        <v>4198075</v>
      </c>
      <c r="E44">
        <v>216793</v>
      </c>
      <c r="F44" t="s">
        <v>280</v>
      </c>
      <c r="G44">
        <v>5562062</v>
      </c>
      <c r="H44">
        <v>6852</v>
      </c>
      <c r="I44" t="s">
        <v>281</v>
      </c>
      <c r="J44">
        <f>VLOOKUP(F44,PFAS_List_of_Lists!B:J,8,FALSE)</f>
        <v>6872</v>
      </c>
      <c r="K44" t="b">
        <f t="shared" si="0"/>
        <v>0</v>
      </c>
      <c r="L44">
        <f>VLOOKUP(F44,PFAS_List_of_Lists!B:G,6,FALSE)</f>
        <v>5562062</v>
      </c>
      <c r="M44" t="b">
        <f t="shared" si="1"/>
        <v>1</v>
      </c>
    </row>
    <row r="45" spans="1:14" x14ac:dyDescent="0.35">
      <c r="A45">
        <v>105</v>
      </c>
      <c r="B45" t="s">
        <v>265</v>
      </c>
      <c r="C45" t="s">
        <v>266</v>
      </c>
      <c r="D45">
        <v>4198075</v>
      </c>
      <c r="E45">
        <v>216793</v>
      </c>
      <c r="F45" t="s">
        <v>282</v>
      </c>
      <c r="G45">
        <v>5562063</v>
      </c>
      <c r="H45">
        <v>12016</v>
      </c>
      <c r="I45" t="s">
        <v>283</v>
      </c>
      <c r="J45">
        <f>VLOOKUP(F45,PFAS_List_of_Lists!B:J,8,FALSE)</f>
        <v>14701</v>
      </c>
      <c r="K45" t="b">
        <f t="shared" si="0"/>
        <v>0</v>
      </c>
      <c r="L45">
        <f>VLOOKUP(F45,PFAS_List_of_Lists!B:G,6,FALSE)</f>
        <v>5562063</v>
      </c>
      <c r="M45" t="b">
        <f t="shared" si="1"/>
        <v>1</v>
      </c>
    </row>
    <row r="46" spans="1:14" x14ac:dyDescent="0.35">
      <c r="A46">
        <v>105</v>
      </c>
      <c r="B46" t="s">
        <v>265</v>
      </c>
      <c r="C46" t="s">
        <v>266</v>
      </c>
      <c r="D46">
        <v>4198075</v>
      </c>
      <c r="E46">
        <v>216793</v>
      </c>
      <c r="F46" t="s">
        <v>286</v>
      </c>
      <c r="G46">
        <v>5562064</v>
      </c>
      <c r="H46">
        <v>0</v>
      </c>
      <c r="I46" t="s">
        <v>287</v>
      </c>
      <c r="J46" t="e">
        <f>VLOOKUP(F46,PFAS_List_of_Lists!B:J,8,FALSE)</f>
        <v>#N/A</v>
      </c>
      <c r="K46" t="e">
        <f t="shared" si="0"/>
        <v>#N/A</v>
      </c>
      <c r="L46" t="e">
        <f>VLOOKUP(F46,PFAS_List_of_Lists!B:G,6,FALSE)</f>
        <v>#N/A</v>
      </c>
      <c r="M46" t="e">
        <f t="shared" si="1"/>
        <v>#N/A</v>
      </c>
      <c r="N46" t="s">
        <v>309</v>
      </c>
    </row>
  </sheetData>
  <sortState xmlns:xlrd2="http://schemas.microsoft.com/office/spreadsheetml/2017/richdata2" ref="A2:M47">
    <sortCondition ref="G2:G47"/>
  </sortState>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A34DB2-A2C9-4194-B0A9-33D700BCF4D7}">
  <dimension ref="A1:K46"/>
  <sheetViews>
    <sheetView workbookViewId="0">
      <selection activeCell="E15" sqref="E15"/>
    </sheetView>
  </sheetViews>
  <sheetFormatPr defaultRowHeight="14.5" x14ac:dyDescent="0.35"/>
  <sheetData>
    <row r="1" spans="1:11" x14ac:dyDescent="0.35">
      <c r="A1" t="s">
        <v>257</v>
      </c>
      <c r="B1" t="s">
        <v>258</v>
      </c>
      <c r="C1" t="s">
        <v>259</v>
      </c>
      <c r="D1" t="s">
        <v>260</v>
      </c>
      <c r="E1" t="s">
        <v>261</v>
      </c>
      <c r="F1" t="s">
        <v>262</v>
      </c>
      <c r="G1" t="s">
        <v>128</v>
      </c>
      <c r="H1" t="s">
        <v>263</v>
      </c>
      <c r="I1" t="s">
        <v>264</v>
      </c>
      <c r="J1" t="s">
        <v>314</v>
      </c>
      <c r="K1" t="s">
        <v>315</v>
      </c>
    </row>
    <row r="2" spans="1:11" x14ac:dyDescent="0.35">
      <c r="A2">
        <v>105</v>
      </c>
      <c r="B2" t="s">
        <v>265</v>
      </c>
      <c r="C2" t="s">
        <v>266</v>
      </c>
      <c r="D2">
        <v>4198075</v>
      </c>
      <c r="E2">
        <v>245545</v>
      </c>
      <c r="F2" t="s">
        <v>38</v>
      </c>
      <c r="G2">
        <v>4825514</v>
      </c>
      <c r="H2">
        <v>427</v>
      </c>
      <c r="I2" t="s">
        <v>137</v>
      </c>
      <c r="J2">
        <f>VLOOKUP(G2,PFAS_List_of_Lists!G:J,3,FALSE)</f>
        <v>427</v>
      </c>
      <c r="K2" t="b">
        <f t="shared" ref="K2:K46" si="0">J2=H2</f>
        <v>1</v>
      </c>
    </row>
    <row r="3" spans="1:11" x14ac:dyDescent="0.35">
      <c r="A3">
        <v>105</v>
      </c>
      <c r="B3" t="s">
        <v>265</v>
      </c>
      <c r="C3" t="s">
        <v>266</v>
      </c>
      <c r="D3">
        <v>4198075</v>
      </c>
      <c r="E3">
        <v>245545</v>
      </c>
      <c r="F3" t="s">
        <v>270</v>
      </c>
      <c r="G3">
        <v>5562060</v>
      </c>
      <c r="H3">
        <v>270</v>
      </c>
      <c r="I3" t="s">
        <v>271</v>
      </c>
      <c r="J3">
        <f>VLOOKUP(G3,PFAS_List_of_Lists!G:J,3,FALSE)</f>
        <v>270</v>
      </c>
      <c r="K3" t="b">
        <f t="shared" si="0"/>
        <v>1</v>
      </c>
    </row>
    <row r="4" spans="1:11" x14ac:dyDescent="0.35">
      <c r="A4">
        <v>105</v>
      </c>
      <c r="B4" t="s">
        <v>265</v>
      </c>
      <c r="C4" t="s">
        <v>266</v>
      </c>
      <c r="D4">
        <v>4198075</v>
      </c>
      <c r="E4">
        <v>245545</v>
      </c>
      <c r="F4" t="s">
        <v>54</v>
      </c>
      <c r="G4">
        <v>4825618</v>
      </c>
      <c r="H4">
        <v>146</v>
      </c>
      <c r="I4" t="s">
        <v>144</v>
      </c>
      <c r="J4">
        <f>VLOOKUP(G4,PFAS_List_of_Lists!G:J,3,FALSE)</f>
        <v>39</v>
      </c>
      <c r="K4" t="b">
        <f t="shared" si="0"/>
        <v>0</v>
      </c>
    </row>
    <row r="5" spans="1:11" x14ac:dyDescent="0.35">
      <c r="A5">
        <v>105</v>
      </c>
      <c r="B5" t="s">
        <v>265</v>
      </c>
      <c r="C5" t="s">
        <v>266</v>
      </c>
      <c r="D5">
        <v>4198075</v>
      </c>
      <c r="E5">
        <v>245545</v>
      </c>
      <c r="F5" t="s">
        <v>272</v>
      </c>
      <c r="G5">
        <v>5562057</v>
      </c>
      <c r="H5">
        <v>141</v>
      </c>
      <c r="I5" t="s">
        <v>273</v>
      </c>
      <c r="J5" t="e">
        <f>VLOOKUP(G5,PFAS_List_of_Lists!G:J,3,FALSE)</f>
        <v>#N/A</v>
      </c>
      <c r="K5" t="e">
        <f t="shared" si="0"/>
        <v>#N/A</v>
      </c>
    </row>
    <row r="6" spans="1:11" x14ac:dyDescent="0.35">
      <c r="A6">
        <v>105</v>
      </c>
      <c r="B6" t="s">
        <v>265</v>
      </c>
      <c r="C6" t="s">
        <v>266</v>
      </c>
      <c r="D6">
        <v>4198075</v>
      </c>
      <c r="E6">
        <v>245545</v>
      </c>
      <c r="F6" t="s">
        <v>274</v>
      </c>
      <c r="G6">
        <v>5562058</v>
      </c>
      <c r="H6">
        <v>163</v>
      </c>
      <c r="I6" t="s">
        <v>275</v>
      </c>
      <c r="J6" t="e">
        <f>VLOOKUP(G6,PFAS_List_of_Lists!G:J,3,FALSE)</f>
        <v>#N/A</v>
      </c>
      <c r="K6" t="e">
        <f t="shared" si="0"/>
        <v>#N/A</v>
      </c>
    </row>
    <row r="7" spans="1:11" x14ac:dyDescent="0.35">
      <c r="A7">
        <v>105</v>
      </c>
      <c r="B7" t="s">
        <v>265</v>
      </c>
      <c r="C7" t="s">
        <v>266</v>
      </c>
      <c r="D7">
        <v>4198075</v>
      </c>
      <c r="E7">
        <v>245545</v>
      </c>
      <c r="F7" t="s">
        <v>276</v>
      </c>
      <c r="G7">
        <v>4825619</v>
      </c>
      <c r="H7">
        <v>507</v>
      </c>
      <c r="I7" t="s">
        <v>157</v>
      </c>
      <c r="J7">
        <f>VLOOKUP(G7,PFAS_List_of_Lists!G:J,3,FALSE)</f>
        <v>483</v>
      </c>
      <c r="K7" t="b">
        <f t="shared" si="0"/>
        <v>0</v>
      </c>
    </row>
    <row r="8" spans="1:11" x14ac:dyDescent="0.35">
      <c r="A8">
        <v>105</v>
      </c>
      <c r="B8" t="s">
        <v>265</v>
      </c>
      <c r="C8" t="s">
        <v>266</v>
      </c>
      <c r="D8">
        <v>4198075</v>
      </c>
      <c r="E8">
        <v>245545</v>
      </c>
      <c r="F8" t="s">
        <v>60</v>
      </c>
      <c r="G8">
        <v>4825621</v>
      </c>
      <c r="H8">
        <v>1587</v>
      </c>
      <c r="I8" t="s">
        <v>146</v>
      </c>
      <c r="J8">
        <f>VLOOKUP(G8,PFAS_List_of_Lists!G:J,3,FALSE)</f>
        <v>1499</v>
      </c>
      <c r="K8" t="b">
        <f t="shared" si="0"/>
        <v>0</v>
      </c>
    </row>
    <row r="9" spans="1:11" x14ac:dyDescent="0.35">
      <c r="A9">
        <v>105</v>
      </c>
      <c r="B9" t="s">
        <v>265</v>
      </c>
      <c r="C9" t="s">
        <v>266</v>
      </c>
      <c r="D9">
        <v>4198075</v>
      </c>
      <c r="E9">
        <v>245545</v>
      </c>
      <c r="F9" t="s">
        <v>277</v>
      </c>
      <c r="G9">
        <v>5562061</v>
      </c>
      <c r="H9">
        <v>207</v>
      </c>
      <c r="I9" t="s">
        <v>278</v>
      </c>
      <c r="J9">
        <f>VLOOKUP(G9,PFAS_List_of_Lists!G:J,3,FALSE)</f>
        <v>0</v>
      </c>
      <c r="K9" t="b">
        <f t="shared" si="0"/>
        <v>0</v>
      </c>
    </row>
    <row r="10" spans="1:11" x14ac:dyDescent="0.35">
      <c r="A10">
        <v>105</v>
      </c>
      <c r="B10" t="s">
        <v>265</v>
      </c>
      <c r="C10" t="s">
        <v>266</v>
      </c>
      <c r="D10">
        <v>4198075</v>
      </c>
      <c r="E10">
        <v>245545</v>
      </c>
      <c r="F10" t="s">
        <v>279</v>
      </c>
      <c r="G10">
        <v>4825623</v>
      </c>
      <c r="H10">
        <v>10851</v>
      </c>
      <c r="I10" t="s">
        <v>158</v>
      </c>
      <c r="J10">
        <f>VLOOKUP(G10,PFAS_List_of_Lists!G:J,3,FALSE)</f>
        <v>10740</v>
      </c>
      <c r="K10" t="b">
        <f t="shared" si="0"/>
        <v>0</v>
      </c>
    </row>
    <row r="11" spans="1:11" x14ac:dyDescent="0.35">
      <c r="A11">
        <v>105</v>
      </c>
      <c r="B11" t="s">
        <v>265</v>
      </c>
      <c r="C11" t="s">
        <v>266</v>
      </c>
      <c r="D11">
        <v>4198075</v>
      </c>
      <c r="E11">
        <v>245545</v>
      </c>
      <c r="F11" t="s">
        <v>280</v>
      </c>
      <c r="G11">
        <v>5562062</v>
      </c>
      <c r="H11">
        <v>6953</v>
      </c>
      <c r="I11" t="s">
        <v>281</v>
      </c>
      <c r="J11">
        <f>VLOOKUP(G11,PFAS_List_of_Lists!G:J,3,FALSE)</f>
        <v>6872</v>
      </c>
      <c r="K11" t="b">
        <f t="shared" si="0"/>
        <v>0</v>
      </c>
    </row>
    <row r="12" spans="1:11" x14ac:dyDescent="0.35">
      <c r="A12">
        <v>105</v>
      </c>
      <c r="B12" t="s">
        <v>265</v>
      </c>
      <c r="C12" t="s">
        <v>266</v>
      </c>
      <c r="D12">
        <v>4198075</v>
      </c>
      <c r="E12">
        <v>245545</v>
      </c>
      <c r="F12" t="s">
        <v>66</v>
      </c>
      <c r="G12">
        <v>4825624</v>
      </c>
      <c r="H12">
        <v>204</v>
      </c>
      <c r="I12" t="s">
        <v>148</v>
      </c>
      <c r="J12">
        <f>VLOOKUP(G12,PFAS_List_of_Lists!G:J,3,FALSE)</f>
        <v>202</v>
      </c>
      <c r="K12" t="b">
        <f t="shared" si="0"/>
        <v>0</v>
      </c>
    </row>
    <row r="13" spans="1:11" x14ac:dyDescent="0.35">
      <c r="A13">
        <v>105</v>
      </c>
      <c r="B13" t="s">
        <v>265</v>
      </c>
      <c r="C13" t="s">
        <v>266</v>
      </c>
      <c r="D13">
        <v>4198075</v>
      </c>
      <c r="E13">
        <v>245545</v>
      </c>
      <c r="F13" t="s">
        <v>70</v>
      </c>
      <c r="G13">
        <v>4825626</v>
      </c>
      <c r="H13">
        <v>3816</v>
      </c>
      <c r="I13" t="s">
        <v>150</v>
      </c>
      <c r="J13">
        <f>VLOOKUP(G13,PFAS_List_of_Lists!G:J,3,FALSE)</f>
        <v>3722</v>
      </c>
      <c r="K13" t="b">
        <f t="shared" si="0"/>
        <v>0</v>
      </c>
    </row>
    <row r="14" spans="1:11" x14ac:dyDescent="0.35">
      <c r="A14">
        <v>105</v>
      </c>
      <c r="B14" t="s">
        <v>265</v>
      </c>
      <c r="C14" t="s">
        <v>266</v>
      </c>
      <c r="D14">
        <v>4198075</v>
      </c>
      <c r="E14">
        <v>245545</v>
      </c>
      <c r="F14" t="s">
        <v>71</v>
      </c>
      <c r="G14">
        <v>4825627</v>
      </c>
      <c r="H14">
        <v>3204</v>
      </c>
      <c r="I14" t="s">
        <v>151</v>
      </c>
      <c r="J14">
        <f>VLOOKUP(G14,PFAS_List_of_Lists!G:J,3,FALSE)</f>
        <v>3203</v>
      </c>
      <c r="K14" t="b">
        <f t="shared" si="0"/>
        <v>0</v>
      </c>
    </row>
    <row r="15" spans="1:11" x14ac:dyDescent="0.35">
      <c r="A15">
        <v>105</v>
      </c>
      <c r="B15" t="s">
        <v>265</v>
      </c>
      <c r="C15" t="s">
        <v>266</v>
      </c>
      <c r="D15">
        <v>4198075</v>
      </c>
      <c r="E15">
        <v>245545</v>
      </c>
      <c r="F15" t="s">
        <v>75</v>
      </c>
      <c r="G15">
        <v>4825629</v>
      </c>
      <c r="H15">
        <v>14705</v>
      </c>
      <c r="I15" t="s">
        <v>153</v>
      </c>
      <c r="J15">
        <f>VLOOKUP(G15,PFAS_List_of_Lists!G:J,3,FALSE)</f>
        <v>14701</v>
      </c>
      <c r="K15" t="b">
        <f t="shared" si="0"/>
        <v>0</v>
      </c>
    </row>
    <row r="16" spans="1:11" x14ac:dyDescent="0.35">
      <c r="A16">
        <v>105</v>
      </c>
      <c r="B16" t="s">
        <v>265</v>
      </c>
      <c r="C16" t="s">
        <v>266</v>
      </c>
      <c r="D16">
        <v>4198075</v>
      </c>
      <c r="E16">
        <v>245545</v>
      </c>
      <c r="F16" t="s">
        <v>77</v>
      </c>
      <c r="G16">
        <v>5539486</v>
      </c>
      <c r="H16">
        <v>4334</v>
      </c>
      <c r="I16" t="s">
        <v>242</v>
      </c>
      <c r="J16">
        <f>VLOOKUP(G16,PFAS_List_of_Lists!G:J,3,FALSE)</f>
        <v>4333</v>
      </c>
      <c r="K16" t="b">
        <f t="shared" si="0"/>
        <v>0</v>
      </c>
    </row>
    <row r="17" spans="1:11" x14ac:dyDescent="0.35">
      <c r="A17">
        <v>105</v>
      </c>
      <c r="B17" t="s">
        <v>265</v>
      </c>
      <c r="C17" t="s">
        <v>266</v>
      </c>
      <c r="D17">
        <v>4198075</v>
      </c>
      <c r="E17">
        <v>245545</v>
      </c>
      <c r="F17" t="s">
        <v>79</v>
      </c>
      <c r="G17">
        <v>5539487</v>
      </c>
      <c r="H17">
        <v>6615</v>
      </c>
      <c r="I17" t="s">
        <v>243</v>
      </c>
      <c r="J17">
        <f>VLOOKUP(G17,PFAS_List_of_Lists!G:J,3,FALSE)</f>
        <v>6614</v>
      </c>
      <c r="K17" t="b">
        <f t="shared" si="0"/>
        <v>0</v>
      </c>
    </row>
    <row r="18" spans="1:11" x14ac:dyDescent="0.35">
      <c r="A18">
        <v>105</v>
      </c>
      <c r="B18" t="s">
        <v>265</v>
      </c>
      <c r="C18" t="s">
        <v>266</v>
      </c>
      <c r="D18">
        <v>4198075</v>
      </c>
      <c r="E18">
        <v>245545</v>
      </c>
      <c r="F18" t="s">
        <v>81</v>
      </c>
      <c r="G18">
        <v>5539488</v>
      </c>
      <c r="H18">
        <v>8122</v>
      </c>
      <c r="I18" t="s">
        <v>244</v>
      </c>
      <c r="J18">
        <f>VLOOKUP(G18,PFAS_List_of_Lists!G:J,3,FALSE)</f>
        <v>8121</v>
      </c>
      <c r="K18" t="b">
        <f t="shared" si="0"/>
        <v>0</v>
      </c>
    </row>
    <row r="19" spans="1:11" x14ac:dyDescent="0.35">
      <c r="A19">
        <v>105</v>
      </c>
      <c r="B19" t="s">
        <v>265</v>
      </c>
      <c r="C19" t="s">
        <v>266</v>
      </c>
      <c r="D19">
        <v>4198075</v>
      </c>
      <c r="E19">
        <v>245545</v>
      </c>
      <c r="F19" t="s">
        <v>313</v>
      </c>
      <c r="G19">
        <v>5539489</v>
      </c>
      <c r="H19">
        <v>10743</v>
      </c>
      <c r="I19" t="s">
        <v>245</v>
      </c>
      <c r="J19">
        <f>VLOOKUP(G19,PFAS_List_of_Lists!G:J,3,FALSE)</f>
        <v>10739</v>
      </c>
      <c r="K19" t="b">
        <f t="shared" si="0"/>
        <v>0</v>
      </c>
    </row>
    <row r="20" spans="1:11" x14ac:dyDescent="0.35">
      <c r="A20">
        <v>105</v>
      </c>
      <c r="B20" t="s">
        <v>265</v>
      </c>
      <c r="C20" t="s">
        <v>266</v>
      </c>
      <c r="D20">
        <v>4198075</v>
      </c>
      <c r="E20">
        <v>245545</v>
      </c>
      <c r="F20" t="s">
        <v>282</v>
      </c>
      <c r="G20">
        <v>5562063</v>
      </c>
      <c r="H20">
        <v>14705</v>
      </c>
      <c r="I20" t="s">
        <v>283</v>
      </c>
      <c r="J20">
        <f>VLOOKUP(G20,PFAS_List_of_Lists!G:J,3,FALSE)</f>
        <v>14701</v>
      </c>
      <c r="K20" t="b">
        <f t="shared" si="0"/>
        <v>0</v>
      </c>
    </row>
    <row r="21" spans="1:11" x14ac:dyDescent="0.35">
      <c r="A21">
        <v>105</v>
      </c>
      <c r="B21" t="s">
        <v>265</v>
      </c>
      <c r="C21" t="s">
        <v>266</v>
      </c>
      <c r="D21">
        <v>4198075</v>
      </c>
      <c r="E21">
        <v>245545</v>
      </c>
      <c r="F21" t="s">
        <v>85</v>
      </c>
      <c r="G21">
        <v>4825636</v>
      </c>
      <c r="H21">
        <v>142</v>
      </c>
      <c r="I21" t="s">
        <v>155</v>
      </c>
      <c r="J21">
        <f>VLOOKUP(G21,PFAS_List_of_Lists!G:J,3,FALSE)</f>
        <v>98</v>
      </c>
      <c r="K21" t="b">
        <f t="shared" si="0"/>
        <v>0</v>
      </c>
    </row>
    <row r="22" spans="1:11" x14ac:dyDescent="0.35">
      <c r="A22">
        <v>105</v>
      </c>
      <c r="B22" t="s">
        <v>265</v>
      </c>
      <c r="C22" t="s">
        <v>266</v>
      </c>
      <c r="D22">
        <v>4198075</v>
      </c>
      <c r="E22">
        <v>245545</v>
      </c>
      <c r="F22" t="s">
        <v>285</v>
      </c>
      <c r="G22">
        <v>4825637</v>
      </c>
      <c r="H22">
        <v>592</v>
      </c>
      <c r="I22" t="s">
        <v>159</v>
      </c>
      <c r="J22">
        <f>VLOOKUP(G22,PFAS_List_of_Lists!G:J,3,FALSE)</f>
        <v>592</v>
      </c>
      <c r="K22" t="b">
        <f t="shared" si="0"/>
        <v>1</v>
      </c>
    </row>
    <row r="23" spans="1:11" x14ac:dyDescent="0.35">
      <c r="A23">
        <v>105</v>
      </c>
      <c r="B23" t="s">
        <v>265</v>
      </c>
      <c r="C23" t="s">
        <v>266</v>
      </c>
      <c r="D23">
        <v>4198075</v>
      </c>
      <c r="E23">
        <v>245545</v>
      </c>
      <c r="F23" t="s">
        <v>162</v>
      </c>
      <c r="G23">
        <v>4972316</v>
      </c>
      <c r="H23">
        <v>3363</v>
      </c>
      <c r="I23" t="s">
        <v>163</v>
      </c>
      <c r="J23">
        <f>VLOOKUP(G23,PFAS_List_of_Lists!G:J,3,FALSE)</f>
        <v>3360</v>
      </c>
      <c r="K23" t="b">
        <f t="shared" si="0"/>
        <v>0</v>
      </c>
    </row>
    <row r="24" spans="1:11" x14ac:dyDescent="0.35">
      <c r="A24">
        <v>105</v>
      </c>
      <c r="B24" t="s">
        <v>265</v>
      </c>
      <c r="C24" t="s">
        <v>266</v>
      </c>
      <c r="D24">
        <v>4198075</v>
      </c>
      <c r="E24">
        <v>245545</v>
      </c>
      <c r="F24" t="s">
        <v>24</v>
      </c>
      <c r="G24">
        <v>4825507</v>
      </c>
      <c r="H24">
        <v>74</v>
      </c>
      <c r="I24" t="s">
        <v>130</v>
      </c>
      <c r="J24">
        <f>VLOOKUP(G24,PFAS_List_of_Lists!G:J,3,FALSE)</f>
        <v>74</v>
      </c>
      <c r="K24" t="b">
        <f t="shared" si="0"/>
        <v>1</v>
      </c>
    </row>
    <row r="25" spans="1:11" x14ac:dyDescent="0.35">
      <c r="A25">
        <v>105</v>
      </c>
      <c r="B25" t="s">
        <v>265</v>
      </c>
      <c r="C25" t="s">
        <v>266</v>
      </c>
      <c r="D25">
        <v>4198075</v>
      </c>
      <c r="E25">
        <v>245545</v>
      </c>
      <c r="F25" t="s">
        <v>26</v>
      </c>
      <c r="G25">
        <v>4825508</v>
      </c>
      <c r="H25">
        <v>76</v>
      </c>
      <c r="I25" t="s">
        <v>131</v>
      </c>
      <c r="J25">
        <f>VLOOKUP(G25,PFAS_List_of_Lists!G:J,3,FALSE)</f>
        <v>76</v>
      </c>
      <c r="K25" t="b">
        <f t="shared" si="0"/>
        <v>1</v>
      </c>
    </row>
    <row r="26" spans="1:11" x14ac:dyDescent="0.35">
      <c r="A26">
        <v>105</v>
      </c>
      <c r="B26" t="s">
        <v>265</v>
      </c>
      <c r="C26" t="s">
        <v>266</v>
      </c>
      <c r="D26">
        <v>4198075</v>
      </c>
      <c r="E26">
        <v>245545</v>
      </c>
      <c r="F26" t="s">
        <v>28</v>
      </c>
      <c r="G26">
        <v>4825509</v>
      </c>
      <c r="H26">
        <v>82</v>
      </c>
      <c r="I26" t="s">
        <v>132</v>
      </c>
      <c r="J26">
        <f>VLOOKUP(G26,PFAS_List_of_Lists!G:J,3,FALSE)</f>
        <v>0</v>
      </c>
      <c r="K26" t="b">
        <f t="shared" si="0"/>
        <v>0</v>
      </c>
    </row>
    <row r="27" spans="1:11" x14ac:dyDescent="0.35">
      <c r="A27">
        <v>105</v>
      </c>
      <c r="B27" t="s">
        <v>265</v>
      </c>
      <c r="C27" t="s">
        <v>266</v>
      </c>
      <c r="D27">
        <v>4198075</v>
      </c>
      <c r="E27">
        <v>245545</v>
      </c>
      <c r="F27" t="s">
        <v>30</v>
      </c>
      <c r="G27">
        <v>4825511</v>
      </c>
      <c r="H27">
        <v>19</v>
      </c>
      <c r="I27" t="s">
        <v>133</v>
      </c>
      <c r="J27">
        <f>VLOOKUP(G27,PFAS_List_of_Lists!G:J,3,FALSE)</f>
        <v>19</v>
      </c>
      <c r="K27" t="b">
        <f t="shared" si="0"/>
        <v>1</v>
      </c>
    </row>
    <row r="28" spans="1:11" x14ac:dyDescent="0.35">
      <c r="A28">
        <v>105</v>
      </c>
      <c r="B28" t="s">
        <v>265</v>
      </c>
      <c r="C28" t="s">
        <v>266</v>
      </c>
      <c r="D28">
        <v>4198075</v>
      </c>
      <c r="E28">
        <v>245545</v>
      </c>
      <c r="F28" t="s">
        <v>32</v>
      </c>
      <c r="G28">
        <v>4825510</v>
      </c>
      <c r="H28">
        <v>26</v>
      </c>
      <c r="I28" t="s">
        <v>134</v>
      </c>
      <c r="J28">
        <f>VLOOKUP(G28,PFAS_List_of_Lists!G:J,3,FALSE)</f>
        <v>26</v>
      </c>
      <c r="K28" t="b">
        <f t="shared" si="0"/>
        <v>1</v>
      </c>
    </row>
    <row r="29" spans="1:11" x14ac:dyDescent="0.35">
      <c r="A29">
        <v>105</v>
      </c>
      <c r="B29" t="s">
        <v>265</v>
      </c>
      <c r="C29" t="s">
        <v>266</v>
      </c>
      <c r="D29">
        <v>4198075</v>
      </c>
      <c r="E29">
        <v>245545</v>
      </c>
      <c r="F29" t="s">
        <v>34</v>
      </c>
      <c r="G29">
        <v>4825512</v>
      </c>
      <c r="H29">
        <v>9</v>
      </c>
      <c r="I29" t="s">
        <v>135</v>
      </c>
      <c r="J29">
        <f>VLOOKUP(G29,PFAS_List_of_Lists!G:J,3,FALSE)</f>
        <v>9</v>
      </c>
      <c r="K29" t="b">
        <f t="shared" si="0"/>
        <v>1</v>
      </c>
    </row>
    <row r="30" spans="1:11" x14ac:dyDescent="0.35">
      <c r="A30">
        <v>105</v>
      </c>
      <c r="B30" t="s">
        <v>265</v>
      </c>
      <c r="C30" t="s">
        <v>266</v>
      </c>
      <c r="D30">
        <v>4198075</v>
      </c>
      <c r="E30">
        <v>245545</v>
      </c>
      <c r="F30" t="s">
        <v>36</v>
      </c>
      <c r="G30">
        <v>4825513</v>
      </c>
      <c r="H30">
        <v>43</v>
      </c>
      <c r="I30" t="s">
        <v>136</v>
      </c>
      <c r="J30">
        <f>VLOOKUP(G30,PFAS_List_of_Lists!G:J,3,FALSE)</f>
        <v>43</v>
      </c>
      <c r="K30" t="b">
        <f t="shared" si="0"/>
        <v>1</v>
      </c>
    </row>
    <row r="31" spans="1:11" x14ac:dyDescent="0.35">
      <c r="A31">
        <v>105</v>
      </c>
      <c r="B31" t="s">
        <v>265</v>
      </c>
      <c r="C31" t="s">
        <v>266</v>
      </c>
      <c r="D31">
        <v>4198075</v>
      </c>
      <c r="E31">
        <v>245545</v>
      </c>
      <c r="F31" t="s">
        <v>40</v>
      </c>
      <c r="G31">
        <v>4825515</v>
      </c>
      <c r="H31">
        <v>23</v>
      </c>
      <c r="I31" t="s">
        <v>138</v>
      </c>
      <c r="J31">
        <f>VLOOKUP(G31,PFAS_List_of_Lists!G:J,3,FALSE)</f>
        <v>23</v>
      </c>
      <c r="K31" t="b">
        <f t="shared" si="0"/>
        <v>1</v>
      </c>
    </row>
    <row r="32" spans="1:11" x14ac:dyDescent="0.35">
      <c r="A32">
        <v>105</v>
      </c>
      <c r="B32" t="s">
        <v>265</v>
      </c>
      <c r="C32" t="s">
        <v>266</v>
      </c>
      <c r="D32">
        <v>4198075</v>
      </c>
      <c r="E32">
        <v>245545</v>
      </c>
      <c r="F32" t="s">
        <v>267</v>
      </c>
      <c r="G32">
        <v>4825516</v>
      </c>
      <c r="H32">
        <v>23</v>
      </c>
      <c r="I32" t="s">
        <v>156</v>
      </c>
      <c r="J32">
        <f>VLOOKUP(G32,PFAS_List_of_Lists!G:J,3,FALSE)</f>
        <v>23</v>
      </c>
      <c r="K32" t="b">
        <f t="shared" si="0"/>
        <v>1</v>
      </c>
    </row>
    <row r="33" spans="1:11" x14ac:dyDescent="0.35">
      <c r="A33">
        <v>105</v>
      </c>
      <c r="B33" t="s">
        <v>265</v>
      </c>
      <c r="C33" t="s">
        <v>266</v>
      </c>
      <c r="D33">
        <v>4198075</v>
      </c>
      <c r="E33">
        <v>245545</v>
      </c>
      <c r="F33" t="s">
        <v>44</v>
      </c>
      <c r="G33">
        <v>4825517</v>
      </c>
      <c r="H33">
        <v>24</v>
      </c>
      <c r="I33" t="s">
        <v>139</v>
      </c>
      <c r="J33">
        <f>VLOOKUP(G33,PFAS_List_of_Lists!G:J,3,FALSE)</f>
        <v>24</v>
      </c>
      <c r="K33" t="b">
        <f t="shared" si="0"/>
        <v>1</v>
      </c>
    </row>
    <row r="34" spans="1:11" x14ac:dyDescent="0.35">
      <c r="A34">
        <v>105</v>
      </c>
      <c r="B34" t="s">
        <v>265</v>
      </c>
      <c r="C34" t="s">
        <v>266</v>
      </c>
      <c r="D34">
        <v>4198075</v>
      </c>
      <c r="E34">
        <v>245545</v>
      </c>
      <c r="F34" t="s">
        <v>46</v>
      </c>
      <c r="G34">
        <v>4825518</v>
      </c>
      <c r="H34">
        <v>165</v>
      </c>
      <c r="I34" t="s">
        <v>140</v>
      </c>
      <c r="J34">
        <f>VLOOKUP(G34,PFAS_List_of_Lists!G:J,3,FALSE)</f>
        <v>165</v>
      </c>
      <c r="K34" t="b">
        <f t="shared" si="0"/>
        <v>1</v>
      </c>
    </row>
    <row r="35" spans="1:11" x14ac:dyDescent="0.35">
      <c r="A35">
        <v>105</v>
      </c>
      <c r="B35" t="s">
        <v>265</v>
      </c>
      <c r="C35" t="s">
        <v>266</v>
      </c>
      <c r="D35">
        <v>4198075</v>
      </c>
      <c r="E35">
        <v>245545</v>
      </c>
      <c r="F35" t="s">
        <v>48</v>
      </c>
      <c r="G35">
        <v>4825519</v>
      </c>
      <c r="H35">
        <v>193</v>
      </c>
      <c r="I35" t="s">
        <v>141</v>
      </c>
      <c r="J35">
        <f>VLOOKUP(G35,PFAS_List_of_Lists!G:J,3,FALSE)</f>
        <v>193</v>
      </c>
      <c r="K35" t="b">
        <f t="shared" si="0"/>
        <v>1</v>
      </c>
    </row>
    <row r="36" spans="1:11" x14ac:dyDescent="0.35">
      <c r="A36">
        <v>105</v>
      </c>
      <c r="B36" t="s">
        <v>265</v>
      </c>
      <c r="C36" t="s">
        <v>266</v>
      </c>
      <c r="D36">
        <v>4198075</v>
      </c>
      <c r="E36">
        <v>245545</v>
      </c>
      <c r="F36" t="s">
        <v>50</v>
      </c>
      <c r="G36">
        <v>4825520</v>
      </c>
      <c r="H36">
        <v>9</v>
      </c>
      <c r="I36" t="s">
        <v>142</v>
      </c>
      <c r="J36">
        <f>VLOOKUP(G36,PFAS_List_of_Lists!G:J,3,FALSE)</f>
        <v>9</v>
      </c>
      <c r="K36" t="b">
        <f t="shared" si="0"/>
        <v>1</v>
      </c>
    </row>
    <row r="37" spans="1:11" x14ac:dyDescent="0.35">
      <c r="A37">
        <v>105</v>
      </c>
      <c r="B37" t="s">
        <v>265</v>
      </c>
      <c r="C37" t="s">
        <v>266</v>
      </c>
      <c r="D37">
        <v>4198075</v>
      </c>
      <c r="E37">
        <v>245545</v>
      </c>
      <c r="F37" t="s">
        <v>52</v>
      </c>
      <c r="G37">
        <v>4825521</v>
      </c>
      <c r="H37">
        <v>31</v>
      </c>
      <c r="I37" t="s">
        <v>143</v>
      </c>
      <c r="J37">
        <f>VLOOKUP(G37,PFAS_List_of_Lists!G:J,3,FALSE)</f>
        <v>31</v>
      </c>
      <c r="K37" t="b">
        <f t="shared" si="0"/>
        <v>1</v>
      </c>
    </row>
    <row r="38" spans="1:11" x14ac:dyDescent="0.35">
      <c r="A38">
        <v>105</v>
      </c>
      <c r="B38" t="s">
        <v>265</v>
      </c>
      <c r="C38" t="s">
        <v>266</v>
      </c>
      <c r="D38">
        <v>4198075</v>
      </c>
      <c r="E38">
        <v>245545</v>
      </c>
      <c r="F38" t="s">
        <v>268</v>
      </c>
      <c r="G38">
        <v>5562059</v>
      </c>
      <c r="H38">
        <v>41</v>
      </c>
      <c r="I38" t="s">
        <v>269</v>
      </c>
      <c r="J38">
        <f>VLOOKUP(G38,PFAS_List_of_Lists!G:J,3,FALSE)</f>
        <v>41</v>
      </c>
      <c r="K38" t="b">
        <f t="shared" si="0"/>
        <v>1</v>
      </c>
    </row>
    <row r="39" spans="1:11" x14ac:dyDescent="0.35">
      <c r="A39">
        <v>105</v>
      </c>
      <c r="B39" t="s">
        <v>265</v>
      </c>
      <c r="C39" t="s">
        <v>266</v>
      </c>
      <c r="D39">
        <v>4198075</v>
      </c>
      <c r="E39">
        <v>245545</v>
      </c>
      <c r="F39" t="s">
        <v>58</v>
      </c>
      <c r="G39">
        <v>4825620</v>
      </c>
      <c r="H39">
        <v>182</v>
      </c>
      <c r="I39" t="s">
        <v>145</v>
      </c>
      <c r="J39">
        <f>VLOOKUP(G39,PFAS_List_of_Lists!G:J,3,FALSE)</f>
        <v>182</v>
      </c>
      <c r="K39" t="b">
        <f t="shared" si="0"/>
        <v>1</v>
      </c>
    </row>
    <row r="40" spans="1:11" x14ac:dyDescent="0.35">
      <c r="A40">
        <v>105</v>
      </c>
      <c r="B40" t="s">
        <v>265</v>
      </c>
      <c r="C40" t="s">
        <v>266</v>
      </c>
      <c r="D40">
        <v>4198075</v>
      </c>
      <c r="E40">
        <v>245545</v>
      </c>
      <c r="F40" t="s">
        <v>62</v>
      </c>
      <c r="G40">
        <v>4825622</v>
      </c>
      <c r="H40">
        <v>38</v>
      </c>
      <c r="I40" t="s">
        <v>147</v>
      </c>
      <c r="J40">
        <f>VLOOKUP(G40,PFAS_List_of_Lists!G:J,3,FALSE)</f>
        <v>38</v>
      </c>
      <c r="K40" t="b">
        <f t="shared" si="0"/>
        <v>1</v>
      </c>
    </row>
    <row r="41" spans="1:11" x14ac:dyDescent="0.35">
      <c r="A41">
        <v>105</v>
      </c>
      <c r="B41" t="s">
        <v>265</v>
      </c>
      <c r="C41" t="s">
        <v>266</v>
      </c>
      <c r="D41">
        <v>4198075</v>
      </c>
      <c r="E41">
        <v>245545</v>
      </c>
      <c r="F41" t="s">
        <v>68</v>
      </c>
      <c r="G41">
        <v>4825625</v>
      </c>
      <c r="H41">
        <v>127</v>
      </c>
      <c r="I41" t="s">
        <v>149</v>
      </c>
      <c r="J41">
        <f>VLOOKUP(G41,PFAS_List_of_Lists!G:J,3,FALSE)</f>
        <v>127</v>
      </c>
      <c r="K41" t="b">
        <f t="shared" si="0"/>
        <v>1</v>
      </c>
    </row>
    <row r="42" spans="1:11" x14ac:dyDescent="0.35">
      <c r="A42">
        <v>105</v>
      </c>
      <c r="B42" t="s">
        <v>265</v>
      </c>
      <c r="C42" t="s">
        <v>266</v>
      </c>
      <c r="D42">
        <v>4198075</v>
      </c>
      <c r="E42">
        <v>245545</v>
      </c>
      <c r="F42" t="s">
        <v>73</v>
      </c>
      <c r="G42">
        <v>4825628</v>
      </c>
      <c r="H42">
        <v>8</v>
      </c>
      <c r="I42" t="s">
        <v>152</v>
      </c>
      <c r="J42">
        <f>VLOOKUP(G42,PFAS_List_of_Lists!G:J,3,FALSE)</f>
        <v>8</v>
      </c>
      <c r="K42" t="b">
        <f t="shared" si="0"/>
        <v>1</v>
      </c>
    </row>
    <row r="43" spans="1:11" x14ac:dyDescent="0.35">
      <c r="A43">
        <v>105</v>
      </c>
      <c r="B43" t="s">
        <v>265</v>
      </c>
      <c r="C43" t="s">
        <v>266</v>
      </c>
      <c r="D43">
        <v>4198075</v>
      </c>
      <c r="E43">
        <v>245545</v>
      </c>
      <c r="F43" t="s">
        <v>83</v>
      </c>
      <c r="G43">
        <v>4825634</v>
      </c>
      <c r="H43">
        <v>38</v>
      </c>
      <c r="I43" t="s">
        <v>154</v>
      </c>
      <c r="J43">
        <f>VLOOKUP(G43,PFAS_List_of_Lists!G:J,3,FALSE)</f>
        <v>38</v>
      </c>
      <c r="K43" t="b">
        <f t="shared" si="0"/>
        <v>1</v>
      </c>
    </row>
    <row r="44" spans="1:11" x14ac:dyDescent="0.35">
      <c r="A44">
        <v>105</v>
      </c>
      <c r="B44" t="s">
        <v>265</v>
      </c>
      <c r="C44" t="s">
        <v>266</v>
      </c>
      <c r="D44">
        <v>4198075</v>
      </c>
      <c r="E44">
        <v>245545</v>
      </c>
      <c r="F44" t="s">
        <v>284</v>
      </c>
      <c r="G44">
        <v>4825635</v>
      </c>
      <c r="H44">
        <v>43</v>
      </c>
      <c r="I44" t="s">
        <v>161</v>
      </c>
      <c r="J44">
        <f>VLOOKUP(G44,PFAS_List_of_Lists!G:J,3,FALSE)</f>
        <v>43</v>
      </c>
      <c r="K44" t="b">
        <f t="shared" si="0"/>
        <v>1</v>
      </c>
    </row>
    <row r="45" spans="1:11" x14ac:dyDescent="0.35">
      <c r="A45">
        <v>105</v>
      </c>
      <c r="B45" t="s">
        <v>265</v>
      </c>
      <c r="C45" t="s">
        <v>266</v>
      </c>
      <c r="D45">
        <v>4198075</v>
      </c>
      <c r="E45">
        <v>245545</v>
      </c>
      <c r="F45" t="s">
        <v>286</v>
      </c>
      <c r="G45">
        <v>5562064</v>
      </c>
      <c r="H45">
        <v>5</v>
      </c>
      <c r="I45" t="s">
        <v>287</v>
      </c>
      <c r="J45" t="e">
        <f>VLOOKUP(G45,PFAS_List_of_Lists!G:J,3,FALSE)</f>
        <v>#N/A</v>
      </c>
      <c r="K45" t="e">
        <f t="shared" si="0"/>
        <v>#N/A</v>
      </c>
    </row>
    <row r="46" spans="1:11" x14ac:dyDescent="0.35">
      <c r="A46">
        <v>105</v>
      </c>
      <c r="B46" t="s">
        <v>265</v>
      </c>
      <c r="C46" t="s">
        <v>266</v>
      </c>
      <c r="D46">
        <v>4198075</v>
      </c>
      <c r="E46">
        <v>245545</v>
      </c>
      <c r="F46" t="s">
        <v>288</v>
      </c>
      <c r="G46">
        <v>4198080</v>
      </c>
      <c r="H46">
        <v>15191</v>
      </c>
      <c r="I46" t="s">
        <v>289</v>
      </c>
      <c r="J46" t="e">
        <f>VLOOKUP(G46,PFAS_List_of_Lists!G:J,3,FALSE)</f>
        <v>#N/A</v>
      </c>
      <c r="K46" t="e">
        <f t="shared" si="0"/>
        <v>#N/A</v>
      </c>
    </row>
  </sheetData>
  <sortState xmlns:xlrd2="http://schemas.microsoft.com/office/spreadsheetml/2017/richdata2" ref="A2:K46">
    <sortCondition ref="K2:K46"/>
  </sortState>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F3C8CF-3230-4AEE-BE60-F2286BAB86A8}">
  <dimension ref="A1:K48"/>
  <sheetViews>
    <sheetView topLeftCell="A28" workbookViewId="0">
      <selection activeCell="E15" sqref="E15"/>
    </sheetView>
  </sheetViews>
  <sheetFormatPr defaultRowHeight="14.5" x14ac:dyDescent="0.35"/>
  <sheetData>
    <row r="1" spans="1:11" x14ac:dyDescent="0.35">
      <c r="A1" t="s">
        <v>257</v>
      </c>
      <c r="B1" t="s">
        <v>258</v>
      </c>
      <c r="C1" t="s">
        <v>259</v>
      </c>
      <c r="D1" t="s">
        <v>260</v>
      </c>
      <c r="E1" t="s">
        <v>261</v>
      </c>
      <c r="F1" t="s">
        <v>262</v>
      </c>
      <c r="G1" t="s">
        <v>128</v>
      </c>
      <c r="H1" t="s">
        <v>263</v>
      </c>
      <c r="I1" t="s">
        <v>264</v>
      </c>
      <c r="J1" t="s">
        <v>314</v>
      </c>
      <c r="K1" t="s">
        <v>315</v>
      </c>
    </row>
    <row r="2" spans="1:11" x14ac:dyDescent="0.35">
      <c r="A2">
        <v>105</v>
      </c>
      <c r="B2" t="s">
        <v>265</v>
      </c>
      <c r="C2" t="s">
        <v>266</v>
      </c>
      <c r="D2">
        <v>4198075</v>
      </c>
      <c r="E2">
        <v>249670</v>
      </c>
      <c r="F2" t="s">
        <v>320</v>
      </c>
      <c r="G2">
        <v>5565648</v>
      </c>
      <c r="H2">
        <v>10218</v>
      </c>
      <c r="I2" t="s">
        <v>321</v>
      </c>
      <c r="J2">
        <f>VLOOKUP(G2,PFAS_List_of_Lists!G:J,3,FALSE)</f>
        <v>10218</v>
      </c>
      <c r="K2" t="b">
        <f t="shared" ref="K2:K46" si="0">J2=H2</f>
        <v>1</v>
      </c>
    </row>
    <row r="3" spans="1:11" x14ac:dyDescent="0.35">
      <c r="A3">
        <v>105</v>
      </c>
      <c r="B3" t="s">
        <v>265</v>
      </c>
      <c r="C3" t="s">
        <v>266</v>
      </c>
      <c r="D3">
        <v>4198075</v>
      </c>
      <c r="E3">
        <v>249670</v>
      </c>
      <c r="F3" t="s">
        <v>24</v>
      </c>
      <c r="G3">
        <v>4825507</v>
      </c>
      <c r="H3">
        <v>74</v>
      </c>
      <c r="I3" t="s">
        <v>130</v>
      </c>
      <c r="J3">
        <f>VLOOKUP(G3,PFAS_List_of_Lists!G:J,3,FALSE)</f>
        <v>74</v>
      </c>
      <c r="K3" t="b">
        <f t="shared" si="0"/>
        <v>1</v>
      </c>
    </row>
    <row r="4" spans="1:11" x14ac:dyDescent="0.35">
      <c r="A4">
        <v>105</v>
      </c>
      <c r="B4" t="s">
        <v>265</v>
      </c>
      <c r="C4" t="s">
        <v>266</v>
      </c>
      <c r="D4">
        <v>4198075</v>
      </c>
      <c r="E4">
        <v>249670</v>
      </c>
      <c r="F4" t="s">
        <v>26</v>
      </c>
      <c r="G4">
        <v>4825508</v>
      </c>
      <c r="H4">
        <v>76</v>
      </c>
      <c r="I4" t="s">
        <v>131</v>
      </c>
      <c r="J4">
        <f>VLOOKUP(G4,PFAS_List_of_Lists!G:J,3,FALSE)</f>
        <v>76</v>
      </c>
      <c r="K4" t="b">
        <f t="shared" si="0"/>
        <v>1</v>
      </c>
    </row>
    <row r="5" spans="1:11" x14ac:dyDescent="0.35">
      <c r="A5">
        <v>105</v>
      </c>
      <c r="B5" t="s">
        <v>265</v>
      </c>
      <c r="C5" t="s">
        <v>266</v>
      </c>
      <c r="D5">
        <v>4198075</v>
      </c>
      <c r="E5">
        <v>249670</v>
      </c>
      <c r="F5" t="s">
        <v>28</v>
      </c>
      <c r="G5">
        <v>4825509</v>
      </c>
      <c r="H5">
        <v>0</v>
      </c>
      <c r="I5" t="s">
        <v>132</v>
      </c>
      <c r="J5">
        <f>VLOOKUP(G5,PFAS_List_of_Lists!G:J,3,FALSE)</f>
        <v>0</v>
      </c>
      <c r="K5" t="b">
        <f t="shared" si="0"/>
        <v>1</v>
      </c>
    </row>
    <row r="6" spans="1:11" x14ac:dyDescent="0.35">
      <c r="A6">
        <v>105</v>
      </c>
      <c r="B6" t="s">
        <v>265</v>
      </c>
      <c r="C6" t="s">
        <v>266</v>
      </c>
      <c r="D6">
        <v>4198075</v>
      </c>
      <c r="E6">
        <v>249670</v>
      </c>
      <c r="F6" t="s">
        <v>30</v>
      </c>
      <c r="G6">
        <v>4825511</v>
      </c>
      <c r="H6">
        <v>19</v>
      </c>
      <c r="I6" t="s">
        <v>133</v>
      </c>
      <c r="J6">
        <f>VLOOKUP(G6,PFAS_List_of_Lists!G:J,3,FALSE)</f>
        <v>19</v>
      </c>
      <c r="K6" t="b">
        <f t="shared" si="0"/>
        <v>1</v>
      </c>
    </row>
    <row r="7" spans="1:11" x14ac:dyDescent="0.35">
      <c r="A7">
        <v>105</v>
      </c>
      <c r="B7" t="s">
        <v>265</v>
      </c>
      <c r="C7" t="s">
        <v>266</v>
      </c>
      <c r="D7">
        <v>4198075</v>
      </c>
      <c r="E7">
        <v>249670</v>
      </c>
      <c r="F7" t="s">
        <v>32</v>
      </c>
      <c r="G7">
        <v>4825510</v>
      </c>
      <c r="H7">
        <v>26</v>
      </c>
      <c r="I7" t="s">
        <v>134</v>
      </c>
      <c r="J7">
        <f>VLOOKUP(G7,PFAS_List_of_Lists!G:J,3,FALSE)</f>
        <v>26</v>
      </c>
      <c r="K7" t="b">
        <f t="shared" si="0"/>
        <v>1</v>
      </c>
    </row>
    <row r="8" spans="1:11" x14ac:dyDescent="0.35">
      <c r="A8">
        <v>105</v>
      </c>
      <c r="B8" t="s">
        <v>265</v>
      </c>
      <c r="C8" t="s">
        <v>266</v>
      </c>
      <c r="D8">
        <v>4198075</v>
      </c>
      <c r="E8">
        <v>249670</v>
      </c>
      <c r="F8" t="s">
        <v>34</v>
      </c>
      <c r="G8">
        <v>4825512</v>
      </c>
      <c r="H8">
        <v>9</v>
      </c>
      <c r="I8" t="s">
        <v>135</v>
      </c>
      <c r="J8">
        <f>VLOOKUP(G8,PFAS_List_of_Lists!G:J,3,FALSE)</f>
        <v>9</v>
      </c>
      <c r="K8" t="b">
        <f t="shared" si="0"/>
        <v>1</v>
      </c>
    </row>
    <row r="9" spans="1:11" x14ac:dyDescent="0.35">
      <c r="A9">
        <v>105</v>
      </c>
      <c r="B9" t="s">
        <v>265</v>
      </c>
      <c r="C9" t="s">
        <v>266</v>
      </c>
      <c r="D9">
        <v>4198075</v>
      </c>
      <c r="E9">
        <v>249670</v>
      </c>
      <c r="F9" t="s">
        <v>36</v>
      </c>
      <c r="G9">
        <v>4825513</v>
      </c>
      <c r="H9">
        <v>43</v>
      </c>
      <c r="I9" t="s">
        <v>136</v>
      </c>
      <c r="J9">
        <f>VLOOKUP(G9,PFAS_List_of_Lists!G:J,3,FALSE)</f>
        <v>43</v>
      </c>
      <c r="K9" t="b">
        <f t="shared" si="0"/>
        <v>1</v>
      </c>
    </row>
    <row r="10" spans="1:11" x14ac:dyDescent="0.35">
      <c r="A10">
        <v>105</v>
      </c>
      <c r="B10" t="s">
        <v>265</v>
      </c>
      <c r="C10" t="s">
        <v>266</v>
      </c>
      <c r="D10">
        <v>4198075</v>
      </c>
      <c r="E10">
        <v>249670</v>
      </c>
      <c r="F10" t="s">
        <v>38</v>
      </c>
      <c r="G10">
        <v>4825514</v>
      </c>
      <c r="H10">
        <v>427</v>
      </c>
      <c r="I10" t="s">
        <v>137</v>
      </c>
      <c r="J10">
        <f>VLOOKUP(G10,PFAS_List_of_Lists!G:J,3,FALSE)</f>
        <v>427</v>
      </c>
      <c r="K10" t="b">
        <f t="shared" si="0"/>
        <v>1</v>
      </c>
    </row>
    <row r="11" spans="1:11" x14ac:dyDescent="0.35">
      <c r="A11">
        <v>105</v>
      </c>
      <c r="B11" t="s">
        <v>265</v>
      </c>
      <c r="C11" t="s">
        <v>266</v>
      </c>
      <c r="D11">
        <v>4198075</v>
      </c>
      <c r="E11">
        <v>249670</v>
      </c>
      <c r="F11" t="s">
        <v>40</v>
      </c>
      <c r="G11">
        <v>4825515</v>
      </c>
      <c r="H11">
        <v>23</v>
      </c>
      <c r="I11" t="s">
        <v>138</v>
      </c>
      <c r="J11">
        <f>VLOOKUP(G11,PFAS_List_of_Lists!G:J,3,FALSE)</f>
        <v>23</v>
      </c>
      <c r="K11" t="b">
        <f t="shared" si="0"/>
        <v>1</v>
      </c>
    </row>
    <row r="12" spans="1:11" x14ac:dyDescent="0.35">
      <c r="A12">
        <v>105</v>
      </c>
      <c r="B12" t="s">
        <v>265</v>
      </c>
      <c r="C12" t="s">
        <v>266</v>
      </c>
      <c r="D12">
        <v>4198075</v>
      </c>
      <c r="E12">
        <v>249670</v>
      </c>
      <c r="F12" t="s">
        <v>267</v>
      </c>
      <c r="G12">
        <v>4825516</v>
      </c>
      <c r="H12">
        <v>23</v>
      </c>
      <c r="I12" t="s">
        <v>156</v>
      </c>
      <c r="J12">
        <f>VLOOKUP(G12,PFAS_List_of_Lists!G:J,3,FALSE)</f>
        <v>23</v>
      </c>
      <c r="K12" t="b">
        <f t="shared" si="0"/>
        <v>1</v>
      </c>
    </row>
    <row r="13" spans="1:11" x14ac:dyDescent="0.35">
      <c r="A13">
        <v>105</v>
      </c>
      <c r="B13" t="s">
        <v>265</v>
      </c>
      <c r="C13" t="s">
        <v>266</v>
      </c>
      <c r="D13">
        <v>4198075</v>
      </c>
      <c r="E13">
        <v>249670</v>
      </c>
      <c r="F13" t="s">
        <v>44</v>
      </c>
      <c r="G13">
        <v>4825517</v>
      </c>
      <c r="H13">
        <v>24</v>
      </c>
      <c r="I13" t="s">
        <v>139</v>
      </c>
      <c r="J13">
        <f>VLOOKUP(G13,PFAS_List_of_Lists!G:J,3,FALSE)</f>
        <v>24</v>
      </c>
      <c r="K13" t="b">
        <f t="shared" si="0"/>
        <v>1</v>
      </c>
    </row>
    <row r="14" spans="1:11" x14ac:dyDescent="0.35">
      <c r="A14">
        <v>105</v>
      </c>
      <c r="B14" t="s">
        <v>265</v>
      </c>
      <c r="C14" t="s">
        <v>266</v>
      </c>
      <c r="D14">
        <v>4198075</v>
      </c>
      <c r="E14">
        <v>249670</v>
      </c>
      <c r="F14" t="s">
        <v>46</v>
      </c>
      <c r="G14">
        <v>4825518</v>
      </c>
      <c r="H14">
        <v>165</v>
      </c>
      <c r="I14" t="s">
        <v>140</v>
      </c>
      <c r="J14">
        <f>VLOOKUP(G14,PFAS_List_of_Lists!G:J,3,FALSE)</f>
        <v>165</v>
      </c>
      <c r="K14" t="b">
        <f t="shared" si="0"/>
        <v>1</v>
      </c>
    </row>
    <row r="15" spans="1:11" x14ac:dyDescent="0.35">
      <c r="A15">
        <v>105</v>
      </c>
      <c r="B15" t="s">
        <v>265</v>
      </c>
      <c r="C15" t="s">
        <v>266</v>
      </c>
      <c r="D15">
        <v>4198075</v>
      </c>
      <c r="E15">
        <v>249670</v>
      </c>
      <c r="F15" t="s">
        <v>48</v>
      </c>
      <c r="G15">
        <v>4825519</v>
      </c>
      <c r="H15">
        <v>193</v>
      </c>
      <c r="I15" t="s">
        <v>141</v>
      </c>
      <c r="J15">
        <f>VLOOKUP(G15,PFAS_List_of_Lists!G:J,3,FALSE)</f>
        <v>193</v>
      </c>
      <c r="K15" t="b">
        <f t="shared" si="0"/>
        <v>1</v>
      </c>
    </row>
    <row r="16" spans="1:11" x14ac:dyDescent="0.35">
      <c r="A16">
        <v>105</v>
      </c>
      <c r="B16" t="s">
        <v>265</v>
      </c>
      <c r="C16" t="s">
        <v>266</v>
      </c>
      <c r="D16">
        <v>4198075</v>
      </c>
      <c r="E16">
        <v>249670</v>
      </c>
      <c r="F16" t="s">
        <v>50</v>
      </c>
      <c r="G16">
        <v>4825520</v>
      </c>
      <c r="H16">
        <v>9</v>
      </c>
      <c r="I16" t="s">
        <v>142</v>
      </c>
      <c r="J16">
        <f>VLOOKUP(G16,PFAS_List_of_Lists!G:J,3,FALSE)</f>
        <v>9</v>
      </c>
      <c r="K16" t="b">
        <f t="shared" si="0"/>
        <v>1</v>
      </c>
    </row>
    <row r="17" spans="1:11" x14ac:dyDescent="0.35">
      <c r="A17">
        <v>105</v>
      </c>
      <c r="B17" t="s">
        <v>265</v>
      </c>
      <c r="C17" t="s">
        <v>266</v>
      </c>
      <c r="D17">
        <v>4198075</v>
      </c>
      <c r="E17">
        <v>249670</v>
      </c>
      <c r="F17" t="s">
        <v>52</v>
      </c>
      <c r="G17">
        <v>4825521</v>
      </c>
      <c r="H17">
        <v>31</v>
      </c>
      <c r="I17" t="s">
        <v>143</v>
      </c>
      <c r="J17">
        <f>VLOOKUP(G17,PFAS_List_of_Lists!G:J,3,FALSE)</f>
        <v>31</v>
      </c>
      <c r="K17" t="b">
        <f t="shared" si="0"/>
        <v>1</v>
      </c>
    </row>
    <row r="18" spans="1:11" x14ac:dyDescent="0.35">
      <c r="A18">
        <v>105</v>
      </c>
      <c r="B18" t="s">
        <v>265</v>
      </c>
      <c r="C18" t="s">
        <v>266</v>
      </c>
      <c r="D18">
        <v>4198075</v>
      </c>
      <c r="E18">
        <v>249670</v>
      </c>
      <c r="F18" t="s">
        <v>268</v>
      </c>
      <c r="G18">
        <v>5562059</v>
      </c>
      <c r="H18">
        <v>41</v>
      </c>
      <c r="I18" t="s">
        <v>269</v>
      </c>
      <c r="J18">
        <f>VLOOKUP(G18,PFAS_List_of_Lists!G:J,3,FALSE)</f>
        <v>41</v>
      </c>
      <c r="K18" t="b">
        <f t="shared" si="0"/>
        <v>1</v>
      </c>
    </row>
    <row r="19" spans="1:11" x14ac:dyDescent="0.35">
      <c r="A19">
        <v>105</v>
      </c>
      <c r="B19" t="s">
        <v>265</v>
      </c>
      <c r="C19" t="s">
        <v>266</v>
      </c>
      <c r="D19">
        <v>4198075</v>
      </c>
      <c r="E19">
        <v>249670</v>
      </c>
      <c r="F19" t="s">
        <v>270</v>
      </c>
      <c r="G19">
        <v>5562060</v>
      </c>
      <c r="H19">
        <v>270</v>
      </c>
      <c r="I19" t="s">
        <v>271</v>
      </c>
      <c r="J19">
        <f>VLOOKUP(G19,PFAS_List_of_Lists!G:J,3,FALSE)</f>
        <v>270</v>
      </c>
      <c r="K19" t="b">
        <f t="shared" si="0"/>
        <v>1</v>
      </c>
    </row>
    <row r="20" spans="1:11" x14ac:dyDescent="0.35">
      <c r="A20">
        <v>105</v>
      </c>
      <c r="B20" t="s">
        <v>265</v>
      </c>
      <c r="C20" t="s">
        <v>266</v>
      </c>
      <c r="D20">
        <v>4198075</v>
      </c>
      <c r="E20">
        <v>249670</v>
      </c>
      <c r="F20" t="s">
        <v>346</v>
      </c>
      <c r="G20">
        <v>4825618</v>
      </c>
      <c r="H20" s="2">
        <v>39</v>
      </c>
      <c r="I20" t="s">
        <v>144</v>
      </c>
      <c r="J20">
        <f>VLOOKUP(G20,PFAS_List_of_Lists!G:J,3,FALSE)</f>
        <v>39</v>
      </c>
      <c r="K20" t="b">
        <f t="shared" si="0"/>
        <v>1</v>
      </c>
    </row>
    <row r="21" spans="1:11" x14ac:dyDescent="0.35">
      <c r="A21">
        <v>105</v>
      </c>
      <c r="B21" t="s">
        <v>265</v>
      </c>
      <c r="C21" t="s">
        <v>266</v>
      </c>
      <c r="D21">
        <v>4198075</v>
      </c>
      <c r="E21">
        <v>249670</v>
      </c>
      <c r="F21" t="s">
        <v>347</v>
      </c>
      <c r="G21">
        <v>11552143</v>
      </c>
      <c r="H21">
        <v>1</v>
      </c>
      <c r="I21" t="s">
        <v>348</v>
      </c>
      <c r="J21" t="e">
        <f>VLOOKUP(G21,PFAS_List_of_Lists!G:J,3,FALSE)</f>
        <v>#N/A</v>
      </c>
      <c r="K21" t="e">
        <f t="shared" si="0"/>
        <v>#N/A</v>
      </c>
    </row>
    <row r="22" spans="1:11" x14ac:dyDescent="0.35">
      <c r="A22">
        <v>105</v>
      </c>
      <c r="B22" t="s">
        <v>265</v>
      </c>
      <c r="C22" t="s">
        <v>266</v>
      </c>
      <c r="D22">
        <v>4198075</v>
      </c>
      <c r="E22">
        <v>249670</v>
      </c>
      <c r="F22" t="s">
        <v>349</v>
      </c>
      <c r="G22">
        <v>11552142</v>
      </c>
      <c r="H22">
        <v>1</v>
      </c>
      <c r="I22" t="s">
        <v>350</v>
      </c>
      <c r="J22" t="e">
        <f>VLOOKUP(G22,PFAS_List_of_Lists!G:J,3,FALSE)</f>
        <v>#N/A</v>
      </c>
      <c r="K22" t="e">
        <f t="shared" si="0"/>
        <v>#N/A</v>
      </c>
    </row>
    <row r="23" spans="1:11" x14ac:dyDescent="0.35">
      <c r="A23">
        <v>105</v>
      </c>
      <c r="B23" t="s">
        <v>265</v>
      </c>
      <c r="C23" t="s">
        <v>266</v>
      </c>
      <c r="D23">
        <v>4198075</v>
      </c>
      <c r="E23">
        <v>249670</v>
      </c>
      <c r="F23" t="s">
        <v>274</v>
      </c>
      <c r="G23">
        <v>5562058</v>
      </c>
      <c r="H23">
        <v>163</v>
      </c>
      <c r="I23" t="s">
        <v>275</v>
      </c>
      <c r="J23" t="e">
        <f>VLOOKUP(G23,PFAS_List_of_Lists!G:J,3,FALSE)</f>
        <v>#N/A</v>
      </c>
      <c r="K23" t="e">
        <f t="shared" si="0"/>
        <v>#N/A</v>
      </c>
    </row>
    <row r="24" spans="1:11" x14ac:dyDescent="0.35">
      <c r="A24">
        <v>105</v>
      </c>
      <c r="B24" t="s">
        <v>265</v>
      </c>
      <c r="C24" t="s">
        <v>266</v>
      </c>
      <c r="D24">
        <v>4198075</v>
      </c>
      <c r="E24">
        <v>249670</v>
      </c>
      <c r="F24" t="s">
        <v>276</v>
      </c>
      <c r="G24">
        <v>4825619</v>
      </c>
      <c r="H24">
        <v>483</v>
      </c>
      <c r="I24" t="s">
        <v>157</v>
      </c>
      <c r="J24">
        <f>VLOOKUP(G24,PFAS_List_of_Lists!G:J,3,FALSE)</f>
        <v>483</v>
      </c>
      <c r="K24" t="b">
        <f t="shared" si="0"/>
        <v>1</v>
      </c>
    </row>
    <row r="25" spans="1:11" x14ac:dyDescent="0.35">
      <c r="A25">
        <v>105</v>
      </c>
      <c r="B25" t="s">
        <v>265</v>
      </c>
      <c r="C25" t="s">
        <v>266</v>
      </c>
      <c r="D25">
        <v>4198075</v>
      </c>
      <c r="E25">
        <v>249670</v>
      </c>
      <c r="F25" t="s">
        <v>58</v>
      </c>
      <c r="G25">
        <v>4825620</v>
      </c>
      <c r="H25">
        <v>182</v>
      </c>
      <c r="I25" t="s">
        <v>145</v>
      </c>
      <c r="J25">
        <f>VLOOKUP(G25,PFAS_List_of_Lists!G:J,3,FALSE)</f>
        <v>182</v>
      </c>
      <c r="K25" t="b">
        <f t="shared" si="0"/>
        <v>1</v>
      </c>
    </row>
    <row r="26" spans="1:11" x14ac:dyDescent="0.35">
      <c r="A26">
        <v>105</v>
      </c>
      <c r="B26" t="s">
        <v>265</v>
      </c>
      <c r="C26" t="s">
        <v>266</v>
      </c>
      <c r="D26">
        <v>4198075</v>
      </c>
      <c r="E26">
        <v>249670</v>
      </c>
      <c r="F26" t="s">
        <v>60</v>
      </c>
      <c r="G26">
        <v>4825621</v>
      </c>
      <c r="H26">
        <v>1499</v>
      </c>
      <c r="I26" t="s">
        <v>146</v>
      </c>
      <c r="J26">
        <f>VLOOKUP(G26,PFAS_List_of_Lists!G:J,3,FALSE)</f>
        <v>1499</v>
      </c>
      <c r="K26" t="b">
        <f t="shared" si="0"/>
        <v>1</v>
      </c>
    </row>
    <row r="27" spans="1:11" x14ac:dyDescent="0.35">
      <c r="A27">
        <v>105</v>
      </c>
      <c r="B27" t="s">
        <v>265</v>
      </c>
      <c r="C27" t="s">
        <v>266</v>
      </c>
      <c r="D27">
        <v>4198075</v>
      </c>
      <c r="E27">
        <v>249670</v>
      </c>
      <c r="F27" t="s">
        <v>62</v>
      </c>
      <c r="G27">
        <v>4825622</v>
      </c>
      <c r="H27">
        <v>38</v>
      </c>
      <c r="I27" t="s">
        <v>147</v>
      </c>
      <c r="J27">
        <f>VLOOKUP(G27,PFAS_List_of_Lists!G:J,3,FALSE)</f>
        <v>38</v>
      </c>
      <c r="K27" t="b">
        <f t="shared" si="0"/>
        <v>1</v>
      </c>
    </row>
    <row r="28" spans="1:11" x14ac:dyDescent="0.35">
      <c r="A28">
        <v>105</v>
      </c>
      <c r="B28" t="s">
        <v>265</v>
      </c>
      <c r="C28" t="s">
        <v>266</v>
      </c>
      <c r="D28">
        <v>4198075</v>
      </c>
      <c r="E28">
        <v>249670</v>
      </c>
      <c r="F28" t="s">
        <v>277</v>
      </c>
      <c r="G28">
        <v>5562061</v>
      </c>
      <c r="H28">
        <v>0</v>
      </c>
      <c r="I28" t="s">
        <v>278</v>
      </c>
      <c r="J28">
        <f>VLOOKUP(G28,PFAS_List_of_Lists!G:J,3,FALSE)</f>
        <v>0</v>
      </c>
      <c r="K28" t="b">
        <f t="shared" si="0"/>
        <v>1</v>
      </c>
    </row>
    <row r="29" spans="1:11" x14ac:dyDescent="0.35">
      <c r="A29">
        <v>105</v>
      </c>
      <c r="B29" t="s">
        <v>265</v>
      </c>
      <c r="C29" t="s">
        <v>266</v>
      </c>
      <c r="D29">
        <v>4198075</v>
      </c>
      <c r="E29">
        <v>249670</v>
      </c>
      <c r="F29" t="s">
        <v>351</v>
      </c>
      <c r="G29">
        <v>4825623</v>
      </c>
      <c r="H29">
        <v>10740</v>
      </c>
      <c r="I29" t="s">
        <v>158</v>
      </c>
      <c r="J29">
        <f>VLOOKUP(G29,PFAS_List_of_Lists!G:J,3,FALSE)</f>
        <v>10740</v>
      </c>
      <c r="K29" t="b">
        <f t="shared" si="0"/>
        <v>1</v>
      </c>
    </row>
    <row r="30" spans="1:11" x14ac:dyDescent="0.35">
      <c r="A30">
        <v>105</v>
      </c>
      <c r="B30" t="s">
        <v>265</v>
      </c>
      <c r="C30" t="s">
        <v>266</v>
      </c>
      <c r="D30">
        <v>4198075</v>
      </c>
      <c r="E30">
        <v>249670</v>
      </c>
      <c r="F30" t="s">
        <v>280</v>
      </c>
      <c r="G30">
        <v>5562062</v>
      </c>
      <c r="H30">
        <v>6872</v>
      </c>
      <c r="I30" t="s">
        <v>281</v>
      </c>
      <c r="J30">
        <f>VLOOKUP(G30,PFAS_List_of_Lists!G:J,3,FALSE)</f>
        <v>6872</v>
      </c>
      <c r="K30" t="b">
        <f t="shared" si="0"/>
        <v>1</v>
      </c>
    </row>
    <row r="31" spans="1:11" x14ac:dyDescent="0.35">
      <c r="A31">
        <v>105</v>
      </c>
      <c r="B31" t="s">
        <v>265</v>
      </c>
      <c r="C31" t="s">
        <v>266</v>
      </c>
      <c r="D31">
        <v>4198075</v>
      </c>
      <c r="E31">
        <v>249670</v>
      </c>
      <c r="F31" t="s">
        <v>66</v>
      </c>
      <c r="G31">
        <v>4825624</v>
      </c>
      <c r="H31">
        <v>202</v>
      </c>
      <c r="I31" t="s">
        <v>148</v>
      </c>
      <c r="J31">
        <f>VLOOKUP(G31,PFAS_List_of_Lists!G:J,3,FALSE)</f>
        <v>202</v>
      </c>
      <c r="K31" t="b">
        <f t="shared" si="0"/>
        <v>1</v>
      </c>
    </row>
    <row r="32" spans="1:11" x14ac:dyDescent="0.35">
      <c r="A32">
        <v>105</v>
      </c>
      <c r="B32" t="s">
        <v>265</v>
      </c>
      <c r="C32" t="s">
        <v>266</v>
      </c>
      <c r="D32">
        <v>4198075</v>
      </c>
      <c r="E32">
        <v>249670</v>
      </c>
      <c r="F32" t="s">
        <v>68</v>
      </c>
      <c r="G32">
        <v>4825625</v>
      </c>
      <c r="H32">
        <v>127</v>
      </c>
      <c r="I32" t="s">
        <v>149</v>
      </c>
      <c r="J32">
        <f>VLOOKUP(G32,PFAS_List_of_Lists!G:J,3,FALSE)</f>
        <v>127</v>
      </c>
      <c r="K32" t="b">
        <f t="shared" si="0"/>
        <v>1</v>
      </c>
    </row>
    <row r="33" spans="1:11" x14ac:dyDescent="0.35">
      <c r="A33">
        <v>105</v>
      </c>
      <c r="B33" t="s">
        <v>265</v>
      </c>
      <c r="C33" t="s">
        <v>266</v>
      </c>
      <c r="D33">
        <v>4198075</v>
      </c>
      <c r="E33">
        <v>249670</v>
      </c>
      <c r="F33" t="s">
        <v>70</v>
      </c>
      <c r="G33">
        <v>4825626</v>
      </c>
      <c r="H33">
        <v>3722</v>
      </c>
      <c r="I33" t="s">
        <v>150</v>
      </c>
      <c r="J33">
        <f>VLOOKUP(G33,PFAS_List_of_Lists!G:J,3,FALSE)</f>
        <v>3722</v>
      </c>
      <c r="K33" t="b">
        <f t="shared" si="0"/>
        <v>1</v>
      </c>
    </row>
    <row r="34" spans="1:11" x14ac:dyDescent="0.35">
      <c r="A34">
        <v>105</v>
      </c>
      <c r="B34" t="s">
        <v>265</v>
      </c>
      <c r="C34" t="s">
        <v>266</v>
      </c>
      <c r="D34">
        <v>4198075</v>
      </c>
      <c r="E34">
        <v>249670</v>
      </c>
      <c r="F34" t="s">
        <v>71</v>
      </c>
      <c r="G34">
        <v>4825627</v>
      </c>
      <c r="H34">
        <v>3203</v>
      </c>
      <c r="I34" t="s">
        <v>151</v>
      </c>
      <c r="J34">
        <f>VLOOKUP(G34,PFAS_List_of_Lists!G:J,3,FALSE)</f>
        <v>3203</v>
      </c>
      <c r="K34" t="b">
        <f t="shared" si="0"/>
        <v>1</v>
      </c>
    </row>
    <row r="35" spans="1:11" x14ac:dyDescent="0.35">
      <c r="A35">
        <v>105</v>
      </c>
      <c r="B35" t="s">
        <v>265</v>
      </c>
      <c r="C35" t="s">
        <v>266</v>
      </c>
      <c r="D35">
        <v>4198075</v>
      </c>
      <c r="E35">
        <v>249670</v>
      </c>
      <c r="F35" t="s">
        <v>73</v>
      </c>
      <c r="G35">
        <v>4825628</v>
      </c>
      <c r="H35">
        <v>8</v>
      </c>
      <c r="I35" t="s">
        <v>152</v>
      </c>
      <c r="J35">
        <f>VLOOKUP(G35,PFAS_List_of_Lists!G:J,3,FALSE)</f>
        <v>8</v>
      </c>
      <c r="K35" t="b">
        <f t="shared" si="0"/>
        <v>1</v>
      </c>
    </row>
    <row r="36" spans="1:11" x14ac:dyDescent="0.35">
      <c r="A36">
        <v>105</v>
      </c>
      <c r="B36" t="s">
        <v>265</v>
      </c>
      <c r="C36" t="s">
        <v>266</v>
      </c>
      <c r="D36">
        <v>4198075</v>
      </c>
      <c r="E36">
        <v>249670</v>
      </c>
      <c r="F36" t="s">
        <v>75</v>
      </c>
      <c r="G36">
        <v>4825629</v>
      </c>
      <c r="H36">
        <v>14701</v>
      </c>
      <c r="I36" t="s">
        <v>153</v>
      </c>
      <c r="J36">
        <f>VLOOKUP(G36,PFAS_List_of_Lists!G:J,3,FALSE)</f>
        <v>14701</v>
      </c>
      <c r="K36" t="b">
        <f t="shared" si="0"/>
        <v>1</v>
      </c>
    </row>
    <row r="37" spans="1:11" x14ac:dyDescent="0.35">
      <c r="A37">
        <v>105</v>
      </c>
      <c r="B37" t="s">
        <v>265</v>
      </c>
      <c r="C37" t="s">
        <v>266</v>
      </c>
      <c r="D37">
        <v>4198075</v>
      </c>
      <c r="E37">
        <v>249670</v>
      </c>
      <c r="F37" t="s">
        <v>77</v>
      </c>
      <c r="G37">
        <v>5539486</v>
      </c>
      <c r="H37">
        <v>4333</v>
      </c>
      <c r="I37" t="s">
        <v>242</v>
      </c>
      <c r="J37">
        <f>VLOOKUP(G37,PFAS_List_of_Lists!G:J,3,FALSE)</f>
        <v>4333</v>
      </c>
      <c r="K37" t="b">
        <f t="shared" si="0"/>
        <v>1</v>
      </c>
    </row>
    <row r="38" spans="1:11" x14ac:dyDescent="0.35">
      <c r="A38">
        <v>105</v>
      </c>
      <c r="B38" t="s">
        <v>265</v>
      </c>
      <c r="C38" t="s">
        <v>266</v>
      </c>
      <c r="D38">
        <v>4198075</v>
      </c>
      <c r="E38">
        <v>249670</v>
      </c>
      <c r="F38" t="s">
        <v>79</v>
      </c>
      <c r="G38">
        <v>5539487</v>
      </c>
      <c r="H38">
        <v>6614</v>
      </c>
      <c r="I38" t="s">
        <v>243</v>
      </c>
      <c r="J38">
        <f>VLOOKUP(G38,PFAS_List_of_Lists!G:J,3,FALSE)</f>
        <v>6614</v>
      </c>
      <c r="K38" t="b">
        <f t="shared" si="0"/>
        <v>1</v>
      </c>
    </row>
    <row r="39" spans="1:11" x14ac:dyDescent="0.35">
      <c r="A39">
        <v>105</v>
      </c>
      <c r="B39" t="s">
        <v>265</v>
      </c>
      <c r="C39" t="s">
        <v>266</v>
      </c>
      <c r="D39">
        <v>4198075</v>
      </c>
      <c r="E39">
        <v>249670</v>
      </c>
      <c r="F39" t="s">
        <v>81</v>
      </c>
      <c r="G39">
        <v>5539488</v>
      </c>
      <c r="H39">
        <v>8121</v>
      </c>
      <c r="I39" t="s">
        <v>244</v>
      </c>
      <c r="J39">
        <f>VLOOKUP(G39,PFAS_List_of_Lists!G:J,3,FALSE)</f>
        <v>8121</v>
      </c>
      <c r="K39" t="b">
        <f t="shared" si="0"/>
        <v>1</v>
      </c>
    </row>
    <row r="40" spans="1:11" x14ac:dyDescent="0.35">
      <c r="A40">
        <v>105</v>
      </c>
      <c r="B40" t="s">
        <v>265</v>
      </c>
      <c r="C40" t="s">
        <v>266</v>
      </c>
      <c r="D40">
        <v>4198075</v>
      </c>
      <c r="E40">
        <v>249670</v>
      </c>
      <c r="F40" t="s">
        <v>313</v>
      </c>
      <c r="G40">
        <v>5539489</v>
      </c>
      <c r="H40">
        <v>10739</v>
      </c>
      <c r="I40" t="s">
        <v>245</v>
      </c>
      <c r="J40">
        <f>VLOOKUP(G40,PFAS_List_of_Lists!G:J,3,FALSE)</f>
        <v>10739</v>
      </c>
      <c r="K40" t="b">
        <f t="shared" si="0"/>
        <v>1</v>
      </c>
    </row>
    <row r="41" spans="1:11" x14ac:dyDescent="0.35">
      <c r="A41">
        <v>105</v>
      </c>
      <c r="B41" t="s">
        <v>265</v>
      </c>
      <c r="C41" t="s">
        <v>266</v>
      </c>
      <c r="D41">
        <v>4198075</v>
      </c>
      <c r="E41">
        <v>249670</v>
      </c>
      <c r="F41" t="s">
        <v>282</v>
      </c>
      <c r="G41">
        <v>5562063</v>
      </c>
      <c r="H41">
        <v>14701</v>
      </c>
      <c r="I41" t="s">
        <v>283</v>
      </c>
      <c r="J41">
        <f>VLOOKUP(G41,PFAS_List_of_Lists!G:J,3,FALSE)</f>
        <v>14701</v>
      </c>
      <c r="K41" t="b">
        <f t="shared" si="0"/>
        <v>1</v>
      </c>
    </row>
    <row r="42" spans="1:11" x14ac:dyDescent="0.35">
      <c r="A42">
        <v>105</v>
      </c>
      <c r="B42" t="s">
        <v>265</v>
      </c>
      <c r="C42" t="s">
        <v>266</v>
      </c>
      <c r="D42">
        <v>4198075</v>
      </c>
      <c r="E42">
        <v>249670</v>
      </c>
      <c r="F42" t="s">
        <v>83</v>
      </c>
      <c r="G42">
        <v>4825634</v>
      </c>
      <c r="H42">
        <v>38</v>
      </c>
      <c r="I42" t="s">
        <v>154</v>
      </c>
      <c r="J42">
        <f>VLOOKUP(G42,PFAS_List_of_Lists!G:J,3,FALSE)</f>
        <v>38</v>
      </c>
      <c r="K42" t="b">
        <f t="shared" si="0"/>
        <v>1</v>
      </c>
    </row>
    <row r="43" spans="1:11" x14ac:dyDescent="0.35">
      <c r="A43">
        <v>105</v>
      </c>
      <c r="B43" t="s">
        <v>265</v>
      </c>
      <c r="C43" t="s">
        <v>266</v>
      </c>
      <c r="D43">
        <v>4198075</v>
      </c>
      <c r="E43">
        <v>249670</v>
      </c>
      <c r="F43" t="s">
        <v>284</v>
      </c>
      <c r="G43">
        <v>4825635</v>
      </c>
      <c r="H43">
        <v>43</v>
      </c>
      <c r="I43" t="s">
        <v>161</v>
      </c>
      <c r="J43">
        <f>VLOOKUP(G43,PFAS_List_of_Lists!G:J,3,FALSE)</f>
        <v>43</v>
      </c>
      <c r="K43" t="b">
        <f t="shared" si="0"/>
        <v>1</v>
      </c>
    </row>
    <row r="44" spans="1:11" x14ac:dyDescent="0.35">
      <c r="A44">
        <v>105</v>
      </c>
      <c r="B44" t="s">
        <v>265</v>
      </c>
      <c r="C44" t="s">
        <v>266</v>
      </c>
      <c r="D44">
        <v>4198075</v>
      </c>
      <c r="E44">
        <v>249670</v>
      </c>
      <c r="F44" t="s">
        <v>85</v>
      </c>
      <c r="G44">
        <v>4825636</v>
      </c>
      <c r="H44">
        <v>98</v>
      </c>
      <c r="I44" t="s">
        <v>155</v>
      </c>
      <c r="J44">
        <f>VLOOKUP(G44,PFAS_List_of_Lists!G:J,3,FALSE)</f>
        <v>98</v>
      </c>
      <c r="K44" t="b">
        <f t="shared" si="0"/>
        <v>1</v>
      </c>
    </row>
    <row r="45" spans="1:11" x14ac:dyDescent="0.35">
      <c r="A45">
        <v>105</v>
      </c>
      <c r="B45" t="s">
        <v>265</v>
      </c>
      <c r="C45" t="s">
        <v>266</v>
      </c>
      <c r="D45">
        <v>4198075</v>
      </c>
      <c r="E45">
        <v>249670</v>
      </c>
      <c r="F45" t="s">
        <v>285</v>
      </c>
      <c r="G45">
        <v>4825637</v>
      </c>
      <c r="H45">
        <v>592</v>
      </c>
      <c r="I45" t="s">
        <v>159</v>
      </c>
      <c r="J45">
        <f>VLOOKUP(G45,PFAS_List_of_Lists!G:J,3,FALSE)</f>
        <v>592</v>
      </c>
      <c r="K45" t="b">
        <f t="shared" si="0"/>
        <v>1</v>
      </c>
    </row>
    <row r="46" spans="1:11" x14ac:dyDescent="0.35">
      <c r="A46">
        <v>105</v>
      </c>
      <c r="B46" t="s">
        <v>265</v>
      </c>
      <c r="C46" t="s">
        <v>266</v>
      </c>
      <c r="D46">
        <v>4198075</v>
      </c>
      <c r="E46">
        <v>249670</v>
      </c>
      <c r="F46" t="s">
        <v>286</v>
      </c>
      <c r="G46">
        <v>5562064</v>
      </c>
      <c r="H46">
        <v>0</v>
      </c>
      <c r="I46" t="s">
        <v>287</v>
      </c>
      <c r="J46" t="e">
        <f>VLOOKUP(G46,PFAS_List_of_Lists!G:J,3,FALSE)</f>
        <v>#N/A</v>
      </c>
      <c r="K46" t="e">
        <f t="shared" si="0"/>
        <v>#N/A</v>
      </c>
    </row>
    <row r="47" spans="1:11" x14ac:dyDescent="0.35">
      <c r="A47">
        <v>105</v>
      </c>
      <c r="B47" t="s">
        <v>265</v>
      </c>
      <c r="C47" t="s">
        <v>266</v>
      </c>
      <c r="D47">
        <v>4198075</v>
      </c>
      <c r="E47">
        <v>249670</v>
      </c>
      <c r="F47" t="s">
        <v>162</v>
      </c>
      <c r="G47">
        <v>4972316</v>
      </c>
      <c r="H47">
        <v>3360</v>
      </c>
      <c r="I47" t="s">
        <v>163</v>
      </c>
    </row>
    <row r="48" spans="1:11" x14ac:dyDescent="0.35">
      <c r="A48">
        <v>105</v>
      </c>
      <c r="B48" t="s">
        <v>265</v>
      </c>
      <c r="C48" t="s">
        <v>266</v>
      </c>
      <c r="D48">
        <v>4198075</v>
      </c>
      <c r="E48">
        <v>249670</v>
      </c>
      <c r="F48" t="s">
        <v>288</v>
      </c>
      <c r="G48">
        <v>4198080</v>
      </c>
      <c r="H48">
        <v>16132</v>
      </c>
      <c r="I48" t="s">
        <v>289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33470D-C984-41D0-9FFB-4560840326FB}">
  <dimension ref="A1:K49"/>
  <sheetViews>
    <sheetView topLeftCell="A13" workbookViewId="0">
      <selection activeCell="G18" sqref="G18:I18"/>
    </sheetView>
  </sheetViews>
  <sheetFormatPr defaultRowHeight="14.5" x14ac:dyDescent="0.35"/>
  <sheetData>
    <row r="1" spans="1:11" x14ac:dyDescent="0.35">
      <c r="A1" t="s">
        <v>257</v>
      </c>
      <c r="B1" t="s">
        <v>258</v>
      </c>
      <c r="C1" t="s">
        <v>259</v>
      </c>
      <c r="D1" t="s">
        <v>260</v>
      </c>
      <c r="E1" t="s">
        <v>261</v>
      </c>
      <c r="F1" t="s">
        <v>262</v>
      </c>
      <c r="G1" t="s">
        <v>128</v>
      </c>
      <c r="H1" t="s">
        <v>263</v>
      </c>
      <c r="I1" t="s">
        <v>264</v>
      </c>
      <c r="J1" t="s">
        <v>314</v>
      </c>
      <c r="K1" t="s">
        <v>315</v>
      </c>
    </row>
    <row r="2" spans="1:11" x14ac:dyDescent="0.35">
      <c r="A2">
        <v>105</v>
      </c>
      <c r="B2" t="s">
        <v>265</v>
      </c>
      <c r="C2" t="s">
        <v>266</v>
      </c>
      <c r="D2">
        <v>4198075</v>
      </c>
      <c r="E2">
        <v>249968</v>
      </c>
      <c r="F2" t="s">
        <v>320</v>
      </c>
      <c r="G2">
        <v>5565648</v>
      </c>
      <c r="H2">
        <v>10218</v>
      </c>
      <c r="I2" t="s">
        <v>321</v>
      </c>
      <c r="J2">
        <f>VLOOKUP(G2,PFAS_List_of_Lists!G:J,3,FALSE)</f>
        <v>10218</v>
      </c>
      <c r="K2" t="b">
        <f t="shared" ref="K2:K49" si="0">J2=H2</f>
        <v>1</v>
      </c>
    </row>
    <row r="3" spans="1:11" x14ac:dyDescent="0.35">
      <c r="A3">
        <v>105</v>
      </c>
      <c r="B3" t="s">
        <v>265</v>
      </c>
      <c r="C3" t="s">
        <v>266</v>
      </c>
      <c r="D3">
        <v>4198075</v>
      </c>
      <c r="E3">
        <v>249968</v>
      </c>
      <c r="F3" t="s">
        <v>24</v>
      </c>
      <c r="G3">
        <v>4825507</v>
      </c>
      <c r="H3">
        <v>74</v>
      </c>
      <c r="I3" t="s">
        <v>130</v>
      </c>
      <c r="J3">
        <f>VLOOKUP(G3,PFAS_List_of_Lists!G:J,3,FALSE)</f>
        <v>74</v>
      </c>
      <c r="K3" t="b">
        <f t="shared" si="0"/>
        <v>1</v>
      </c>
    </row>
    <row r="4" spans="1:11" x14ac:dyDescent="0.35">
      <c r="A4">
        <v>105</v>
      </c>
      <c r="B4" t="s">
        <v>265</v>
      </c>
      <c r="C4" t="s">
        <v>266</v>
      </c>
      <c r="D4">
        <v>4198075</v>
      </c>
      <c r="E4">
        <v>249968</v>
      </c>
      <c r="F4" t="s">
        <v>26</v>
      </c>
      <c r="G4">
        <v>4825508</v>
      </c>
      <c r="H4">
        <v>76</v>
      </c>
      <c r="I4" t="s">
        <v>131</v>
      </c>
      <c r="J4">
        <f>VLOOKUP(G4,PFAS_List_of_Lists!G:J,3,FALSE)</f>
        <v>76</v>
      </c>
      <c r="K4" t="b">
        <f t="shared" si="0"/>
        <v>1</v>
      </c>
    </row>
    <row r="5" spans="1:11" x14ac:dyDescent="0.35">
      <c r="A5">
        <v>105</v>
      </c>
      <c r="B5" t="s">
        <v>265</v>
      </c>
      <c r="C5" t="s">
        <v>266</v>
      </c>
      <c r="D5">
        <v>4198075</v>
      </c>
      <c r="E5">
        <v>249968</v>
      </c>
      <c r="F5" t="s">
        <v>28</v>
      </c>
      <c r="G5">
        <v>4825509</v>
      </c>
      <c r="H5">
        <v>0</v>
      </c>
      <c r="I5" t="s">
        <v>132</v>
      </c>
      <c r="J5">
        <f>VLOOKUP(G5,PFAS_List_of_Lists!G:J,3,FALSE)</f>
        <v>0</v>
      </c>
      <c r="K5" t="b">
        <f t="shared" si="0"/>
        <v>1</v>
      </c>
    </row>
    <row r="6" spans="1:11" x14ac:dyDescent="0.35">
      <c r="A6">
        <v>105</v>
      </c>
      <c r="B6" t="s">
        <v>265</v>
      </c>
      <c r="C6" t="s">
        <v>266</v>
      </c>
      <c r="D6">
        <v>4198075</v>
      </c>
      <c r="E6">
        <v>249968</v>
      </c>
      <c r="F6" t="s">
        <v>30</v>
      </c>
      <c r="G6">
        <v>4825511</v>
      </c>
      <c r="H6">
        <v>19</v>
      </c>
      <c r="I6" t="s">
        <v>133</v>
      </c>
      <c r="J6">
        <f>VLOOKUP(G6,PFAS_List_of_Lists!G:J,3,FALSE)</f>
        <v>19</v>
      </c>
      <c r="K6" t="b">
        <f t="shared" si="0"/>
        <v>1</v>
      </c>
    </row>
    <row r="7" spans="1:11" x14ac:dyDescent="0.35">
      <c r="A7">
        <v>105</v>
      </c>
      <c r="B7" t="s">
        <v>265</v>
      </c>
      <c r="C7" t="s">
        <v>266</v>
      </c>
      <c r="D7">
        <v>4198075</v>
      </c>
      <c r="E7">
        <v>249968</v>
      </c>
      <c r="F7" t="s">
        <v>32</v>
      </c>
      <c r="G7">
        <v>4825510</v>
      </c>
      <c r="H7">
        <v>26</v>
      </c>
      <c r="I7" t="s">
        <v>134</v>
      </c>
      <c r="J7">
        <f>VLOOKUP(G7,PFAS_List_of_Lists!G:J,3,FALSE)</f>
        <v>26</v>
      </c>
      <c r="K7" t="b">
        <f t="shared" si="0"/>
        <v>1</v>
      </c>
    </row>
    <row r="8" spans="1:11" x14ac:dyDescent="0.35">
      <c r="A8">
        <v>105</v>
      </c>
      <c r="B8" t="s">
        <v>265</v>
      </c>
      <c r="C8" t="s">
        <v>266</v>
      </c>
      <c r="D8">
        <v>4198075</v>
      </c>
      <c r="E8">
        <v>249968</v>
      </c>
      <c r="F8" t="s">
        <v>34</v>
      </c>
      <c r="G8">
        <v>4825512</v>
      </c>
      <c r="H8">
        <v>9</v>
      </c>
      <c r="I8" t="s">
        <v>135</v>
      </c>
      <c r="J8">
        <f>VLOOKUP(G8,PFAS_List_of_Lists!G:J,3,FALSE)</f>
        <v>9</v>
      </c>
      <c r="K8" t="b">
        <f t="shared" si="0"/>
        <v>1</v>
      </c>
    </row>
    <row r="9" spans="1:11" x14ac:dyDescent="0.35">
      <c r="A9">
        <v>105</v>
      </c>
      <c r="B9" t="s">
        <v>265</v>
      </c>
      <c r="C9" t="s">
        <v>266</v>
      </c>
      <c r="D9">
        <v>4198075</v>
      </c>
      <c r="E9">
        <v>249968</v>
      </c>
      <c r="F9" t="s">
        <v>36</v>
      </c>
      <c r="G9">
        <v>4825513</v>
      </c>
      <c r="H9">
        <v>43</v>
      </c>
      <c r="I9" t="s">
        <v>136</v>
      </c>
      <c r="J9">
        <f>VLOOKUP(G9,PFAS_List_of_Lists!G:J,3,FALSE)</f>
        <v>43</v>
      </c>
      <c r="K9" t="b">
        <f t="shared" si="0"/>
        <v>1</v>
      </c>
    </row>
    <row r="10" spans="1:11" x14ac:dyDescent="0.35">
      <c r="A10">
        <v>105</v>
      </c>
      <c r="B10" t="s">
        <v>265</v>
      </c>
      <c r="C10" t="s">
        <v>266</v>
      </c>
      <c r="D10">
        <v>4198075</v>
      </c>
      <c r="E10">
        <v>249968</v>
      </c>
      <c r="F10" t="s">
        <v>38</v>
      </c>
      <c r="G10">
        <v>4825514</v>
      </c>
      <c r="H10">
        <v>427</v>
      </c>
      <c r="I10" t="s">
        <v>137</v>
      </c>
      <c r="J10">
        <f>VLOOKUP(G10,PFAS_List_of_Lists!G:J,3,FALSE)</f>
        <v>427</v>
      </c>
      <c r="K10" t="b">
        <f t="shared" si="0"/>
        <v>1</v>
      </c>
    </row>
    <row r="11" spans="1:11" x14ac:dyDescent="0.35">
      <c r="A11">
        <v>105</v>
      </c>
      <c r="B11" t="s">
        <v>265</v>
      </c>
      <c r="C11" t="s">
        <v>266</v>
      </c>
      <c r="D11">
        <v>4198075</v>
      </c>
      <c r="E11">
        <v>249968</v>
      </c>
      <c r="F11" t="s">
        <v>40</v>
      </c>
      <c r="G11">
        <v>4825515</v>
      </c>
      <c r="H11">
        <v>23</v>
      </c>
      <c r="I11" t="s">
        <v>138</v>
      </c>
      <c r="J11">
        <f>VLOOKUP(G11,PFAS_List_of_Lists!G:J,3,FALSE)</f>
        <v>23</v>
      </c>
      <c r="K11" t="b">
        <f t="shared" si="0"/>
        <v>1</v>
      </c>
    </row>
    <row r="12" spans="1:11" x14ac:dyDescent="0.35">
      <c r="A12">
        <v>105</v>
      </c>
      <c r="B12" t="s">
        <v>265</v>
      </c>
      <c r="C12" t="s">
        <v>266</v>
      </c>
      <c r="D12">
        <v>4198075</v>
      </c>
      <c r="E12">
        <v>249968</v>
      </c>
      <c r="F12" t="s">
        <v>267</v>
      </c>
      <c r="G12">
        <v>4825516</v>
      </c>
      <c r="H12">
        <v>23</v>
      </c>
      <c r="I12" t="s">
        <v>156</v>
      </c>
      <c r="J12">
        <f>VLOOKUP(G12,PFAS_List_of_Lists!G:J,3,FALSE)</f>
        <v>23</v>
      </c>
      <c r="K12" t="b">
        <f t="shared" si="0"/>
        <v>1</v>
      </c>
    </row>
    <row r="13" spans="1:11" x14ac:dyDescent="0.35">
      <c r="A13">
        <v>105</v>
      </c>
      <c r="B13" t="s">
        <v>265</v>
      </c>
      <c r="C13" t="s">
        <v>266</v>
      </c>
      <c r="D13">
        <v>4198075</v>
      </c>
      <c r="E13">
        <v>249968</v>
      </c>
      <c r="F13" t="s">
        <v>44</v>
      </c>
      <c r="G13">
        <v>4825517</v>
      </c>
      <c r="H13">
        <v>24</v>
      </c>
      <c r="I13" t="s">
        <v>139</v>
      </c>
      <c r="J13">
        <f>VLOOKUP(G13,PFAS_List_of_Lists!G:J,3,FALSE)</f>
        <v>24</v>
      </c>
      <c r="K13" t="b">
        <f t="shared" si="0"/>
        <v>1</v>
      </c>
    </row>
    <row r="14" spans="1:11" x14ac:dyDescent="0.35">
      <c r="A14">
        <v>105</v>
      </c>
      <c r="B14" t="s">
        <v>265</v>
      </c>
      <c r="C14" t="s">
        <v>266</v>
      </c>
      <c r="D14">
        <v>4198075</v>
      </c>
      <c r="E14">
        <v>249968</v>
      </c>
      <c r="F14" t="s">
        <v>46</v>
      </c>
      <c r="G14">
        <v>4825518</v>
      </c>
      <c r="H14">
        <v>165</v>
      </c>
      <c r="I14" t="s">
        <v>140</v>
      </c>
      <c r="J14">
        <f>VLOOKUP(G14,PFAS_List_of_Lists!G:J,3,FALSE)</f>
        <v>165</v>
      </c>
      <c r="K14" t="b">
        <f t="shared" si="0"/>
        <v>1</v>
      </c>
    </row>
    <row r="15" spans="1:11" x14ac:dyDescent="0.35">
      <c r="A15">
        <v>105</v>
      </c>
      <c r="B15" t="s">
        <v>265</v>
      </c>
      <c r="C15" t="s">
        <v>266</v>
      </c>
      <c r="D15">
        <v>4198075</v>
      </c>
      <c r="E15">
        <v>249968</v>
      </c>
      <c r="F15" t="s">
        <v>48</v>
      </c>
      <c r="G15">
        <v>4825519</v>
      </c>
      <c r="H15">
        <v>193</v>
      </c>
      <c r="I15" t="s">
        <v>141</v>
      </c>
      <c r="J15">
        <f>VLOOKUP(G15,PFAS_List_of_Lists!G:J,3,FALSE)</f>
        <v>193</v>
      </c>
      <c r="K15" t="b">
        <f t="shared" si="0"/>
        <v>1</v>
      </c>
    </row>
    <row r="16" spans="1:11" x14ac:dyDescent="0.35">
      <c r="A16">
        <v>105</v>
      </c>
      <c r="B16" t="s">
        <v>265</v>
      </c>
      <c r="C16" t="s">
        <v>266</v>
      </c>
      <c r="D16">
        <v>4198075</v>
      </c>
      <c r="E16">
        <v>249968</v>
      </c>
      <c r="F16" t="s">
        <v>50</v>
      </c>
      <c r="G16">
        <v>4825520</v>
      </c>
      <c r="H16">
        <v>9</v>
      </c>
      <c r="I16" t="s">
        <v>142</v>
      </c>
      <c r="J16">
        <f>VLOOKUP(G16,PFAS_List_of_Lists!G:J,3,FALSE)</f>
        <v>9</v>
      </c>
      <c r="K16" t="b">
        <f t="shared" si="0"/>
        <v>1</v>
      </c>
    </row>
    <row r="17" spans="1:11" x14ac:dyDescent="0.35">
      <c r="A17">
        <v>105</v>
      </c>
      <c r="B17" t="s">
        <v>265</v>
      </c>
      <c r="C17" t="s">
        <v>266</v>
      </c>
      <c r="D17">
        <v>4198075</v>
      </c>
      <c r="E17">
        <v>249968</v>
      </c>
      <c r="F17" t="s">
        <v>52</v>
      </c>
      <c r="G17">
        <v>4825521</v>
      </c>
      <c r="H17">
        <v>31</v>
      </c>
      <c r="I17" t="s">
        <v>143</v>
      </c>
      <c r="J17">
        <f>VLOOKUP(G17,PFAS_List_of_Lists!G:J,3,FALSE)</f>
        <v>31</v>
      </c>
      <c r="K17" t="b">
        <f t="shared" si="0"/>
        <v>1</v>
      </c>
    </row>
    <row r="18" spans="1:11" x14ac:dyDescent="0.35">
      <c r="A18">
        <v>105</v>
      </c>
      <c r="B18" t="s">
        <v>265</v>
      </c>
      <c r="C18" t="s">
        <v>266</v>
      </c>
      <c r="D18">
        <v>4198075</v>
      </c>
      <c r="E18">
        <v>249968</v>
      </c>
      <c r="F18" t="s">
        <v>353</v>
      </c>
      <c r="G18">
        <v>12867510</v>
      </c>
      <c r="H18">
        <v>11383</v>
      </c>
      <c r="I18" t="s">
        <v>354</v>
      </c>
      <c r="J18">
        <f>VLOOKUP(G18,PFAS_List_of_Lists!G:J,3,FALSE)</f>
        <v>11383</v>
      </c>
      <c r="K18" t="b">
        <f t="shared" si="0"/>
        <v>1</v>
      </c>
    </row>
    <row r="19" spans="1:11" x14ac:dyDescent="0.35">
      <c r="A19">
        <v>105</v>
      </c>
      <c r="B19" t="s">
        <v>265</v>
      </c>
      <c r="C19" t="s">
        <v>266</v>
      </c>
      <c r="D19">
        <v>4198075</v>
      </c>
      <c r="E19">
        <v>249968</v>
      </c>
      <c r="F19" t="s">
        <v>268</v>
      </c>
      <c r="G19">
        <v>5562059</v>
      </c>
      <c r="H19">
        <v>41</v>
      </c>
      <c r="I19" t="s">
        <v>269</v>
      </c>
      <c r="J19">
        <f>VLOOKUP(G19,PFAS_List_of_Lists!G:J,3,FALSE)</f>
        <v>41</v>
      </c>
      <c r="K19" t="b">
        <f t="shared" si="0"/>
        <v>1</v>
      </c>
    </row>
    <row r="20" spans="1:11" x14ac:dyDescent="0.35">
      <c r="A20">
        <v>105</v>
      </c>
      <c r="B20" t="s">
        <v>265</v>
      </c>
      <c r="C20" t="s">
        <v>266</v>
      </c>
      <c r="D20">
        <v>4198075</v>
      </c>
      <c r="E20">
        <v>249968</v>
      </c>
      <c r="F20" t="s">
        <v>270</v>
      </c>
      <c r="G20">
        <v>5562060</v>
      </c>
      <c r="H20">
        <v>270</v>
      </c>
      <c r="I20" t="s">
        <v>271</v>
      </c>
      <c r="J20">
        <f>VLOOKUP(G20,PFAS_List_of_Lists!G:J,3,FALSE)</f>
        <v>270</v>
      </c>
      <c r="K20" t="b">
        <f t="shared" si="0"/>
        <v>1</v>
      </c>
    </row>
    <row r="21" spans="1:11" x14ac:dyDescent="0.35">
      <c r="A21">
        <v>105</v>
      </c>
      <c r="B21" t="s">
        <v>265</v>
      </c>
      <c r="C21" t="s">
        <v>266</v>
      </c>
      <c r="D21">
        <v>4198075</v>
      </c>
      <c r="E21">
        <v>249968</v>
      </c>
      <c r="F21" t="s">
        <v>346</v>
      </c>
      <c r="G21">
        <v>4825618</v>
      </c>
      <c r="H21">
        <v>39</v>
      </c>
      <c r="I21" t="s">
        <v>144</v>
      </c>
      <c r="J21">
        <f>VLOOKUP(G21,PFAS_List_of_Lists!G:J,3,FALSE)</f>
        <v>39</v>
      </c>
      <c r="K21" t="b">
        <f t="shared" si="0"/>
        <v>1</v>
      </c>
    </row>
    <row r="22" spans="1:11" x14ac:dyDescent="0.35">
      <c r="A22">
        <v>105</v>
      </c>
      <c r="B22" t="s">
        <v>265</v>
      </c>
      <c r="C22" t="s">
        <v>266</v>
      </c>
      <c r="D22">
        <v>4198075</v>
      </c>
      <c r="E22">
        <v>249968</v>
      </c>
      <c r="F22" t="s">
        <v>347</v>
      </c>
      <c r="G22">
        <v>11552143</v>
      </c>
      <c r="H22">
        <v>1</v>
      </c>
      <c r="I22" t="s">
        <v>348</v>
      </c>
      <c r="J22" t="e">
        <f>VLOOKUP(G22,PFAS_List_of_Lists!G:J,3,FALSE)</f>
        <v>#N/A</v>
      </c>
      <c r="K22" t="e">
        <f t="shared" si="0"/>
        <v>#N/A</v>
      </c>
    </row>
    <row r="23" spans="1:11" x14ac:dyDescent="0.35">
      <c r="A23">
        <v>105</v>
      </c>
      <c r="B23" t="s">
        <v>265</v>
      </c>
      <c r="C23" t="s">
        <v>266</v>
      </c>
      <c r="D23">
        <v>4198075</v>
      </c>
      <c r="E23">
        <v>249968</v>
      </c>
      <c r="F23" t="s">
        <v>349</v>
      </c>
      <c r="G23">
        <v>11552142</v>
      </c>
      <c r="H23">
        <v>1</v>
      </c>
      <c r="I23" t="s">
        <v>350</v>
      </c>
      <c r="J23" t="e">
        <f>VLOOKUP(G23,PFAS_List_of_Lists!G:J,3,FALSE)</f>
        <v>#N/A</v>
      </c>
      <c r="K23" t="e">
        <f t="shared" si="0"/>
        <v>#N/A</v>
      </c>
    </row>
    <row r="24" spans="1:11" x14ac:dyDescent="0.35">
      <c r="A24">
        <v>105</v>
      </c>
      <c r="B24" t="s">
        <v>265</v>
      </c>
      <c r="C24" t="s">
        <v>266</v>
      </c>
      <c r="D24">
        <v>4198075</v>
      </c>
      <c r="E24">
        <v>249968</v>
      </c>
      <c r="F24" t="s">
        <v>274</v>
      </c>
      <c r="G24">
        <v>5562058</v>
      </c>
      <c r="H24">
        <v>163</v>
      </c>
      <c r="I24" t="s">
        <v>275</v>
      </c>
      <c r="J24" t="e">
        <f>VLOOKUP(G24,PFAS_List_of_Lists!G:J,3,FALSE)</f>
        <v>#N/A</v>
      </c>
      <c r="K24" t="e">
        <f t="shared" si="0"/>
        <v>#N/A</v>
      </c>
    </row>
    <row r="25" spans="1:11" x14ac:dyDescent="0.35">
      <c r="A25">
        <v>105</v>
      </c>
      <c r="B25" t="s">
        <v>265</v>
      </c>
      <c r="C25" t="s">
        <v>266</v>
      </c>
      <c r="D25">
        <v>4198075</v>
      </c>
      <c r="E25">
        <v>249968</v>
      </c>
      <c r="F25" t="s">
        <v>276</v>
      </c>
      <c r="G25">
        <v>4825619</v>
      </c>
      <c r="H25">
        <v>483</v>
      </c>
      <c r="I25" t="s">
        <v>157</v>
      </c>
      <c r="J25">
        <f>VLOOKUP(G25,PFAS_List_of_Lists!G:J,3,FALSE)</f>
        <v>483</v>
      </c>
      <c r="K25" t="b">
        <f t="shared" si="0"/>
        <v>1</v>
      </c>
    </row>
    <row r="26" spans="1:11" x14ac:dyDescent="0.35">
      <c r="A26">
        <v>105</v>
      </c>
      <c r="B26" t="s">
        <v>265</v>
      </c>
      <c r="C26" t="s">
        <v>266</v>
      </c>
      <c r="D26">
        <v>4198075</v>
      </c>
      <c r="E26">
        <v>249968</v>
      </c>
      <c r="F26" t="s">
        <v>58</v>
      </c>
      <c r="G26">
        <v>4825620</v>
      </c>
      <c r="H26">
        <v>182</v>
      </c>
      <c r="I26" t="s">
        <v>145</v>
      </c>
      <c r="J26">
        <f>VLOOKUP(G26,PFAS_List_of_Lists!G:J,3,FALSE)</f>
        <v>182</v>
      </c>
      <c r="K26" t="b">
        <f t="shared" si="0"/>
        <v>1</v>
      </c>
    </row>
    <row r="27" spans="1:11" x14ac:dyDescent="0.35">
      <c r="A27">
        <v>105</v>
      </c>
      <c r="B27" t="s">
        <v>265</v>
      </c>
      <c r="C27" t="s">
        <v>266</v>
      </c>
      <c r="D27">
        <v>4198075</v>
      </c>
      <c r="E27">
        <v>249968</v>
      </c>
      <c r="F27" t="s">
        <v>60</v>
      </c>
      <c r="G27">
        <v>4825621</v>
      </c>
      <c r="H27">
        <v>1499</v>
      </c>
      <c r="I27" t="s">
        <v>146</v>
      </c>
      <c r="J27">
        <f>VLOOKUP(G27,PFAS_List_of_Lists!G:J,3,FALSE)</f>
        <v>1499</v>
      </c>
      <c r="K27" t="b">
        <f t="shared" si="0"/>
        <v>1</v>
      </c>
    </row>
    <row r="28" spans="1:11" x14ac:dyDescent="0.35">
      <c r="A28">
        <v>105</v>
      </c>
      <c r="B28" t="s">
        <v>265</v>
      </c>
      <c r="C28" t="s">
        <v>266</v>
      </c>
      <c r="D28">
        <v>4198075</v>
      </c>
      <c r="E28">
        <v>249968</v>
      </c>
      <c r="F28" t="s">
        <v>62</v>
      </c>
      <c r="G28">
        <v>4825622</v>
      </c>
      <c r="H28">
        <v>38</v>
      </c>
      <c r="I28" t="s">
        <v>147</v>
      </c>
      <c r="J28">
        <f>VLOOKUP(G28,PFAS_List_of_Lists!G:J,3,FALSE)</f>
        <v>38</v>
      </c>
      <c r="K28" t="b">
        <f t="shared" si="0"/>
        <v>1</v>
      </c>
    </row>
    <row r="29" spans="1:11" x14ac:dyDescent="0.35">
      <c r="A29">
        <v>105</v>
      </c>
      <c r="B29" t="s">
        <v>265</v>
      </c>
      <c r="C29" t="s">
        <v>266</v>
      </c>
      <c r="D29">
        <v>4198075</v>
      </c>
      <c r="E29">
        <v>249968</v>
      </c>
      <c r="F29" t="s">
        <v>277</v>
      </c>
      <c r="G29">
        <v>5562061</v>
      </c>
      <c r="H29">
        <v>0</v>
      </c>
      <c r="I29" t="s">
        <v>278</v>
      </c>
      <c r="J29">
        <f>VLOOKUP(G29,PFAS_List_of_Lists!G:J,3,FALSE)</f>
        <v>0</v>
      </c>
      <c r="K29" t="b">
        <f t="shared" si="0"/>
        <v>1</v>
      </c>
    </row>
    <row r="30" spans="1:11" x14ac:dyDescent="0.35">
      <c r="A30">
        <v>105</v>
      </c>
      <c r="B30" t="s">
        <v>265</v>
      </c>
      <c r="C30" t="s">
        <v>266</v>
      </c>
      <c r="D30">
        <v>4198075</v>
      </c>
      <c r="E30">
        <v>249968</v>
      </c>
      <c r="F30" t="s">
        <v>351</v>
      </c>
      <c r="G30">
        <v>4825623</v>
      </c>
      <c r="H30">
        <v>10740</v>
      </c>
      <c r="I30" t="s">
        <v>158</v>
      </c>
      <c r="J30">
        <f>VLOOKUP(G30,PFAS_List_of_Lists!G:J,3,FALSE)</f>
        <v>10740</v>
      </c>
      <c r="K30" t="b">
        <f t="shared" si="0"/>
        <v>1</v>
      </c>
    </row>
    <row r="31" spans="1:11" x14ac:dyDescent="0.35">
      <c r="A31">
        <v>105</v>
      </c>
      <c r="B31" t="s">
        <v>265</v>
      </c>
      <c r="C31" t="s">
        <v>266</v>
      </c>
      <c r="D31">
        <v>4198075</v>
      </c>
      <c r="E31">
        <v>249968</v>
      </c>
      <c r="F31" t="s">
        <v>280</v>
      </c>
      <c r="G31">
        <v>5562062</v>
      </c>
      <c r="H31">
        <v>6872</v>
      </c>
      <c r="I31" t="s">
        <v>281</v>
      </c>
      <c r="J31">
        <f>VLOOKUP(G31,PFAS_List_of_Lists!G:J,3,FALSE)</f>
        <v>6872</v>
      </c>
      <c r="K31" t="b">
        <f t="shared" si="0"/>
        <v>1</v>
      </c>
    </row>
    <row r="32" spans="1:11" x14ac:dyDescent="0.35">
      <c r="A32">
        <v>105</v>
      </c>
      <c r="B32" t="s">
        <v>265</v>
      </c>
      <c r="C32" t="s">
        <v>266</v>
      </c>
      <c r="D32">
        <v>4198075</v>
      </c>
      <c r="E32">
        <v>249968</v>
      </c>
      <c r="F32" t="s">
        <v>66</v>
      </c>
      <c r="G32">
        <v>4825624</v>
      </c>
      <c r="H32">
        <v>202</v>
      </c>
      <c r="I32" t="s">
        <v>148</v>
      </c>
      <c r="J32">
        <f>VLOOKUP(G32,PFAS_List_of_Lists!G:J,3,FALSE)</f>
        <v>202</v>
      </c>
      <c r="K32" t="b">
        <f t="shared" si="0"/>
        <v>1</v>
      </c>
    </row>
    <row r="33" spans="1:11" x14ac:dyDescent="0.35">
      <c r="A33">
        <v>105</v>
      </c>
      <c r="B33" t="s">
        <v>265</v>
      </c>
      <c r="C33" t="s">
        <v>266</v>
      </c>
      <c r="D33">
        <v>4198075</v>
      </c>
      <c r="E33">
        <v>249968</v>
      </c>
      <c r="F33" t="s">
        <v>68</v>
      </c>
      <c r="G33">
        <v>4825625</v>
      </c>
      <c r="H33">
        <v>127</v>
      </c>
      <c r="I33" t="s">
        <v>149</v>
      </c>
      <c r="J33">
        <f>VLOOKUP(G33,PFAS_List_of_Lists!G:J,3,FALSE)</f>
        <v>127</v>
      </c>
      <c r="K33" t="b">
        <f t="shared" si="0"/>
        <v>1</v>
      </c>
    </row>
    <row r="34" spans="1:11" x14ac:dyDescent="0.35">
      <c r="A34">
        <v>105</v>
      </c>
      <c r="B34" t="s">
        <v>265</v>
      </c>
      <c r="C34" t="s">
        <v>266</v>
      </c>
      <c r="D34">
        <v>4198075</v>
      </c>
      <c r="E34">
        <v>249968</v>
      </c>
      <c r="F34" t="s">
        <v>70</v>
      </c>
      <c r="G34">
        <v>4825626</v>
      </c>
      <c r="H34">
        <v>3722</v>
      </c>
      <c r="I34" t="s">
        <v>150</v>
      </c>
      <c r="J34">
        <f>VLOOKUP(G34,PFAS_List_of_Lists!G:J,3,FALSE)</f>
        <v>3722</v>
      </c>
      <c r="K34" t="b">
        <f t="shared" si="0"/>
        <v>1</v>
      </c>
    </row>
    <row r="35" spans="1:11" x14ac:dyDescent="0.35">
      <c r="A35">
        <v>105</v>
      </c>
      <c r="B35" t="s">
        <v>265</v>
      </c>
      <c r="C35" t="s">
        <v>266</v>
      </c>
      <c r="D35">
        <v>4198075</v>
      </c>
      <c r="E35">
        <v>249968</v>
      </c>
      <c r="F35" t="s">
        <v>71</v>
      </c>
      <c r="G35">
        <v>4825627</v>
      </c>
      <c r="H35">
        <v>3203</v>
      </c>
      <c r="I35" t="s">
        <v>151</v>
      </c>
      <c r="J35">
        <f>VLOOKUP(G35,PFAS_List_of_Lists!G:J,3,FALSE)</f>
        <v>3203</v>
      </c>
      <c r="K35" t="b">
        <f t="shared" si="0"/>
        <v>1</v>
      </c>
    </row>
    <row r="36" spans="1:11" x14ac:dyDescent="0.35">
      <c r="A36">
        <v>105</v>
      </c>
      <c r="B36" t="s">
        <v>265</v>
      </c>
      <c r="C36" t="s">
        <v>266</v>
      </c>
      <c r="D36">
        <v>4198075</v>
      </c>
      <c r="E36">
        <v>249968</v>
      </c>
      <c r="F36" t="s">
        <v>73</v>
      </c>
      <c r="G36">
        <v>4825628</v>
      </c>
      <c r="H36">
        <v>8</v>
      </c>
      <c r="I36" t="s">
        <v>152</v>
      </c>
      <c r="J36">
        <f>VLOOKUP(G36,PFAS_List_of_Lists!G:J,3,FALSE)</f>
        <v>8</v>
      </c>
      <c r="K36" t="b">
        <f t="shared" si="0"/>
        <v>1</v>
      </c>
    </row>
    <row r="37" spans="1:11" x14ac:dyDescent="0.35">
      <c r="A37">
        <v>105</v>
      </c>
      <c r="B37" t="s">
        <v>265</v>
      </c>
      <c r="C37" t="s">
        <v>266</v>
      </c>
      <c r="D37">
        <v>4198075</v>
      </c>
      <c r="E37">
        <v>249968</v>
      </c>
      <c r="F37" t="s">
        <v>75</v>
      </c>
      <c r="G37">
        <v>4825629</v>
      </c>
      <c r="H37">
        <v>14701</v>
      </c>
      <c r="I37" t="s">
        <v>153</v>
      </c>
      <c r="J37">
        <f>VLOOKUP(G37,PFAS_List_of_Lists!G:J,3,FALSE)</f>
        <v>14701</v>
      </c>
      <c r="K37" t="b">
        <f t="shared" si="0"/>
        <v>1</v>
      </c>
    </row>
    <row r="38" spans="1:11" x14ac:dyDescent="0.35">
      <c r="A38">
        <v>105</v>
      </c>
      <c r="B38" t="s">
        <v>265</v>
      </c>
      <c r="C38" t="s">
        <v>266</v>
      </c>
      <c r="D38">
        <v>4198075</v>
      </c>
      <c r="E38">
        <v>249968</v>
      </c>
      <c r="F38" t="s">
        <v>77</v>
      </c>
      <c r="G38">
        <v>5539486</v>
      </c>
      <c r="H38">
        <v>4333</v>
      </c>
      <c r="I38" t="s">
        <v>242</v>
      </c>
      <c r="J38">
        <f>VLOOKUP(G38,PFAS_List_of_Lists!G:J,3,FALSE)</f>
        <v>4333</v>
      </c>
      <c r="K38" t="b">
        <f t="shared" si="0"/>
        <v>1</v>
      </c>
    </row>
    <row r="39" spans="1:11" x14ac:dyDescent="0.35">
      <c r="A39">
        <v>105</v>
      </c>
      <c r="B39" t="s">
        <v>265</v>
      </c>
      <c r="C39" t="s">
        <v>266</v>
      </c>
      <c r="D39">
        <v>4198075</v>
      </c>
      <c r="E39">
        <v>249968</v>
      </c>
      <c r="F39" t="s">
        <v>79</v>
      </c>
      <c r="G39">
        <v>5539487</v>
      </c>
      <c r="H39">
        <v>6614</v>
      </c>
      <c r="I39" t="s">
        <v>243</v>
      </c>
      <c r="J39">
        <f>VLOOKUP(G39,PFAS_List_of_Lists!G:J,3,FALSE)</f>
        <v>6614</v>
      </c>
      <c r="K39" t="b">
        <f t="shared" si="0"/>
        <v>1</v>
      </c>
    </row>
    <row r="40" spans="1:11" x14ac:dyDescent="0.35">
      <c r="A40">
        <v>105</v>
      </c>
      <c r="B40" t="s">
        <v>265</v>
      </c>
      <c r="C40" t="s">
        <v>266</v>
      </c>
      <c r="D40">
        <v>4198075</v>
      </c>
      <c r="E40">
        <v>249968</v>
      </c>
      <c r="F40" t="s">
        <v>81</v>
      </c>
      <c r="G40">
        <v>5539488</v>
      </c>
      <c r="H40">
        <v>8121</v>
      </c>
      <c r="I40" t="s">
        <v>244</v>
      </c>
      <c r="J40">
        <f>VLOOKUP(G40,PFAS_List_of_Lists!G:J,3,FALSE)</f>
        <v>8121</v>
      </c>
      <c r="K40" t="b">
        <f t="shared" si="0"/>
        <v>1</v>
      </c>
    </row>
    <row r="41" spans="1:11" x14ac:dyDescent="0.35">
      <c r="A41">
        <v>105</v>
      </c>
      <c r="B41" t="s">
        <v>265</v>
      </c>
      <c r="C41" t="s">
        <v>266</v>
      </c>
      <c r="D41">
        <v>4198075</v>
      </c>
      <c r="E41">
        <v>249968</v>
      </c>
      <c r="F41" t="s">
        <v>313</v>
      </c>
      <c r="G41">
        <v>5539489</v>
      </c>
      <c r="H41">
        <v>10739</v>
      </c>
      <c r="I41" t="s">
        <v>245</v>
      </c>
      <c r="J41">
        <f>VLOOKUP(G41,PFAS_List_of_Lists!G:J,3,FALSE)</f>
        <v>10739</v>
      </c>
      <c r="K41" t="b">
        <f t="shared" si="0"/>
        <v>1</v>
      </c>
    </row>
    <row r="42" spans="1:11" x14ac:dyDescent="0.35">
      <c r="A42">
        <v>105</v>
      </c>
      <c r="B42" t="s">
        <v>265</v>
      </c>
      <c r="C42" t="s">
        <v>266</v>
      </c>
      <c r="D42">
        <v>4198075</v>
      </c>
      <c r="E42">
        <v>249968</v>
      </c>
      <c r="F42" t="s">
        <v>282</v>
      </c>
      <c r="G42">
        <v>5562063</v>
      </c>
      <c r="H42">
        <v>14701</v>
      </c>
      <c r="I42" t="s">
        <v>283</v>
      </c>
      <c r="J42">
        <f>VLOOKUP(G42,PFAS_List_of_Lists!G:J,3,FALSE)</f>
        <v>14701</v>
      </c>
      <c r="K42" t="b">
        <f t="shared" si="0"/>
        <v>1</v>
      </c>
    </row>
    <row r="43" spans="1:11" x14ac:dyDescent="0.35">
      <c r="A43">
        <v>105</v>
      </c>
      <c r="B43" t="s">
        <v>265</v>
      </c>
      <c r="C43" t="s">
        <v>266</v>
      </c>
      <c r="D43">
        <v>4198075</v>
      </c>
      <c r="E43">
        <v>249968</v>
      </c>
      <c r="F43" t="s">
        <v>83</v>
      </c>
      <c r="G43">
        <v>4825634</v>
      </c>
      <c r="H43">
        <v>38</v>
      </c>
      <c r="I43" t="s">
        <v>154</v>
      </c>
      <c r="J43">
        <f>VLOOKUP(G43,PFAS_List_of_Lists!G:J,3,FALSE)</f>
        <v>38</v>
      </c>
      <c r="K43" t="b">
        <f t="shared" si="0"/>
        <v>1</v>
      </c>
    </row>
    <row r="44" spans="1:11" x14ac:dyDescent="0.35">
      <c r="A44">
        <v>105</v>
      </c>
      <c r="B44" t="s">
        <v>265</v>
      </c>
      <c r="C44" t="s">
        <v>266</v>
      </c>
      <c r="D44">
        <v>4198075</v>
      </c>
      <c r="E44">
        <v>249968</v>
      </c>
      <c r="F44" t="s">
        <v>284</v>
      </c>
      <c r="G44">
        <v>4825635</v>
      </c>
      <c r="H44">
        <v>43</v>
      </c>
      <c r="I44" t="s">
        <v>161</v>
      </c>
      <c r="J44">
        <f>VLOOKUP(G44,PFAS_List_of_Lists!G:J,3,FALSE)</f>
        <v>43</v>
      </c>
      <c r="K44" t="b">
        <f t="shared" si="0"/>
        <v>1</v>
      </c>
    </row>
    <row r="45" spans="1:11" x14ac:dyDescent="0.35">
      <c r="A45">
        <v>105</v>
      </c>
      <c r="B45" t="s">
        <v>265</v>
      </c>
      <c r="C45" t="s">
        <v>266</v>
      </c>
      <c r="D45">
        <v>4198075</v>
      </c>
      <c r="E45">
        <v>249968</v>
      </c>
      <c r="F45" t="s">
        <v>85</v>
      </c>
      <c r="G45">
        <v>4825636</v>
      </c>
      <c r="H45">
        <v>98</v>
      </c>
      <c r="I45" t="s">
        <v>155</v>
      </c>
      <c r="J45">
        <f>VLOOKUP(G45,PFAS_List_of_Lists!G:J,3,FALSE)</f>
        <v>98</v>
      </c>
      <c r="K45" t="b">
        <f t="shared" si="0"/>
        <v>1</v>
      </c>
    </row>
    <row r="46" spans="1:11" x14ac:dyDescent="0.35">
      <c r="A46">
        <v>105</v>
      </c>
      <c r="B46" t="s">
        <v>265</v>
      </c>
      <c r="C46" t="s">
        <v>266</v>
      </c>
      <c r="D46">
        <v>4198075</v>
      </c>
      <c r="E46">
        <v>249968</v>
      </c>
      <c r="F46" t="s">
        <v>285</v>
      </c>
      <c r="G46">
        <v>4825637</v>
      </c>
      <c r="H46">
        <v>592</v>
      </c>
      <c r="I46" t="s">
        <v>159</v>
      </c>
      <c r="J46">
        <f>VLOOKUP(G46,PFAS_List_of_Lists!G:J,3,FALSE)</f>
        <v>592</v>
      </c>
      <c r="K46" t="b">
        <f t="shared" si="0"/>
        <v>1</v>
      </c>
    </row>
    <row r="47" spans="1:11" x14ac:dyDescent="0.35">
      <c r="A47">
        <v>105</v>
      </c>
      <c r="B47" t="s">
        <v>265</v>
      </c>
      <c r="C47" t="s">
        <v>266</v>
      </c>
      <c r="D47">
        <v>4198075</v>
      </c>
      <c r="E47">
        <v>249968</v>
      </c>
      <c r="F47" t="s">
        <v>286</v>
      </c>
      <c r="G47">
        <v>5562064</v>
      </c>
      <c r="H47">
        <v>0</v>
      </c>
      <c r="I47" t="s">
        <v>287</v>
      </c>
      <c r="J47">
        <v>0</v>
      </c>
      <c r="K47" t="b">
        <f t="shared" si="0"/>
        <v>1</v>
      </c>
    </row>
    <row r="48" spans="1:11" x14ac:dyDescent="0.35">
      <c r="A48">
        <v>105</v>
      </c>
      <c r="B48" t="s">
        <v>265</v>
      </c>
      <c r="C48" t="s">
        <v>266</v>
      </c>
      <c r="D48">
        <v>4198075</v>
      </c>
      <c r="E48">
        <v>249968</v>
      </c>
      <c r="F48" t="s">
        <v>162</v>
      </c>
      <c r="G48">
        <v>4972316</v>
      </c>
      <c r="H48">
        <v>3360</v>
      </c>
      <c r="I48" t="s">
        <v>163</v>
      </c>
      <c r="J48">
        <v>3360</v>
      </c>
      <c r="K48" t="b">
        <f t="shared" si="0"/>
        <v>1</v>
      </c>
    </row>
    <row r="49" spans="1:11" x14ac:dyDescent="0.35">
      <c r="A49">
        <v>105</v>
      </c>
      <c r="B49" t="s">
        <v>265</v>
      </c>
      <c r="C49" t="s">
        <v>266</v>
      </c>
      <c r="D49">
        <v>4198075</v>
      </c>
      <c r="E49">
        <v>249968</v>
      </c>
      <c r="F49" t="s">
        <v>288</v>
      </c>
      <c r="G49">
        <v>4198080</v>
      </c>
      <c r="H49">
        <v>16452</v>
      </c>
      <c r="I49" t="s">
        <v>289</v>
      </c>
      <c r="J49">
        <v>16132</v>
      </c>
      <c r="K49" t="b">
        <f t="shared" si="0"/>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7</vt:i4>
      </vt:variant>
    </vt:vector>
  </HeadingPairs>
  <TitlesOfParts>
    <vt:vector size="7" baseType="lpstr">
      <vt:lpstr>PFAS_List_of_Lists</vt:lpstr>
      <vt:lpstr>RemovedEntry</vt:lpstr>
      <vt:lpstr>CompTox_PFAS_lists__20221212</vt:lpstr>
      <vt:lpstr>CompTox_PFAS_lists_20221008</vt:lpstr>
      <vt:lpstr>CompTox_PFAS_lists_20221013</vt:lpstr>
      <vt:lpstr>CompTox_PFAS_lists_20231024</vt:lpstr>
      <vt:lpstr>CompTox_PFAS_lists_20231222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Emma SCHYMANSKI</dc:creator>
  <cp:lastModifiedBy>Emma SCHYMANSKI</cp:lastModifiedBy>
  <dcterms:created xsi:type="dcterms:W3CDTF">2022-03-12T19:30:21Z</dcterms:created>
  <dcterms:modified xsi:type="dcterms:W3CDTF">2024-04-30T08:09:42Z</dcterms:modified>
</cp:coreProperties>
</file>